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84359\Documents\経理\インボイス制度\テクノ書式\"/>
    </mc:Choice>
  </mc:AlternateContent>
  <xr:revisionPtr revIDLastSave="0" documentId="13_ncr:1_{98FF60EC-3E32-47C9-86DC-953B515EB9F1}" xr6:coauthVersionLast="47" xr6:coauthVersionMax="47" xr10:uidLastSave="{00000000-0000-0000-0000-000000000000}"/>
  <bookViews>
    <workbookView xWindow="-108" yWindow="-108" windowWidth="23256" windowHeight="12576" xr2:uid="{3E85F5F3-A38E-4EB8-A0BA-D3775A568CAC}"/>
  </bookViews>
  <sheets>
    <sheet name="納品伝票兼請求書①" sheetId="1" r:id="rId1"/>
  </sheets>
  <definedNames>
    <definedName name="_xlnm.Print_Area" localSheetId="0">納品伝票兼請求書①!$A$1:$I$39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M12" i="1" l="1"/>
  <c r="M4" i="1" l="1"/>
  <c r="M3" i="1"/>
  <c r="O4" i="1" s="1"/>
  <c r="H4" i="1"/>
  <c r="F29" i="1" l="1"/>
  <c r="F28" i="1"/>
  <c r="F27" i="1"/>
  <c r="F26" i="1"/>
  <c r="F25" i="1"/>
  <c r="F24" i="1"/>
  <c r="F23" i="1"/>
  <c r="F22" i="1"/>
  <c r="F18" i="1"/>
  <c r="F17" i="1"/>
  <c r="F16" i="1"/>
  <c r="F15" i="1"/>
  <c r="G9" i="1"/>
  <c r="E9" i="1"/>
  <c r="A8" i="1"/>
  <c r="A7" i="1"/>
  <c r="A36" i="1"/>
  <c r="B4" i="1"/>
  <c r="C4" i="1"/>
  <c r="H12" i="1"/>
  <c r="G12" i="1"/>
  <c r="F32" i="1" l="1"/>
  <c r="F30" i="1"/>
  <c r="F31" i="1" s="1"/>
  <c r="F33" i="1" s="1"/>
  <c r="G4" i="1"/>
  <c r="A1" i="1"/>
  <c r="G11" i="1"/>
  <c r="G10" i="1"/>
  <c r="E4" i="1"/>
</calcChain>
</file>

<file path=xl/sharedStrings.xml><?xml version="1.0" encoding="utf-8"?>
<sst xmlns="http://schemas.openxmlformats.org/spreadsheetml/2006/main" count="58" uniqueCount="53">
  <si>
    <t>備考（取引年月日）</t>
    <rPh sb="0" eb="2">
      <t>ビコウ</t>
    </rPh>
    <rPh sb="3" eb="8">
      <t>トリヒキネンガッピ</t>
    </rPh>
    <phoneticPr fontId="3"/>
  </si>
  <si>
    <t>10％適用対象　税抜金額小計</t>
    <rPh sb="3" eb="5">
      <t>テキヨウ</t>
    </rPh>
    <rPh sb="5" eb="7">
      <t>タイショウ</t>
    </rPh>
    <rPh sb="8" eb="12">
      <t>ゼイヌキキンガク</t>
    </rPh>
    <rPh sb="12" eb="14">
      <t>ショウケイ</t>
    </rPh>
    <phoneticPr fontId="5"/>
  </si>
  <si>
    <t>10％適用対象　消費税額小計</t>
    <rPh sb="3" eb="5">
      <t>テキヨウ</t>
    </rPh>
    <rPh sb="5" eb="7">
      <t>タイショウ</t>
    </rPh>
    <rPh sb="8" eb="12">
      <t>ショウヒゼイガク</t>
    </rPh>
    <rPh sb="12" eb="14">
      <t>ショウケイ</t>
    </rPh>
    <phoneticPr fontId="5"/>
  </si>
  <si>
    <t>*税抜き金額×税率（切捨）</t>
    <rPh sb="1" eb="2">
      <t>ゼイ</t>
    </rPh>
    <rPh sb="2" eb="3">
      <t>ヌ</t>
    </rPh>
    <rPh sb="4" eb="6">
      <t>キンガク</t>
    </rPh>
    <rPh sb="7" eb="9">
      <t>ゼイリツ</t>
    </rPh>
    <rPh sb="10" eb="12">
      <t>キリス</t>
    </rPh>
    <phoneticPr fontId="5"/>
  </si>
  <si>
    <t>御請求額総計</t>
    <rPh sb="0" eb="4">
      <t>ゴセイキュウガク</t>
    </rPh>
    <rPh sb="4" eb="6">
      <t>ソウケイ</t>
    </rPh>
    <phoneticPr fontId="5"/>
  </si>
  <si>
    <t>○○銀行　○○支店　普通預金　№0000000　口座名義人　ｶ)　○○○○○○</t>
    <rPh sb="2" eb="4">
      <t>ギンコウ</t>
    </rPh>
    <rPh sb="7" eb="9">
      <t>シテン</t>
    </rPh>
    <rPh sb="10" eb="12">
      <t>フツウ</t>
    </rPh>
    <rPh sb="12" eb="14">
      <t>ヨキン</t>
    </rPh>
    <rPh sb="24" eb="26">
      <t>コウザ</t>
    </rPh>
    <rPh sb="26" eb="28">
      <t>メイギ</t>
    </rPh>
    <rPh sb="28" eb="29">
      <t>ニン</t>
    </rPh>
    <phoneticPr fontId="3"/>
  </si>
  <si>
    <t>納品伝票兼請求書　　　　</t>
    <rPh sb="0" eb="1">
      <t>オサメ</t>
    </rPh>
    <rPh sb="1" eb="2">
      <t>ヒン</t>
    </rPh>
    <rPh sb="2" eb="3">
      <t>デン</t>
    </rPh>
    <rPh sb="3" eb="4">
      <t>ヒョウ</t>
    </rPh>
    <rPh sb="4" eb="5">
      <t>ケン</t>
    </rPh>
    <rPh sb="5" eb="6">
      <t>ショウ</t>
    </rPh>
    <rPh sb="6" eb="7">
      <t>モトム</t>
    </rPh>
    <rPh sb="7" eb="8">
      <t>ショ</t>
    </rPh>
    <phoneticPr fontId="3"/>
  </si>
  <si>
    <t>請求日</t>
    <rPh sb="0" eb="2">
      <t>セイキュウ</t>
    </rPh>
    <rPh sb="2" eb="3">
      <t>ビ</t>
    </rPh>
    <phoneticPr fontId="3"/>
  </si>
  <si>
    <t>集計期間</t>
    <rPh sb="0" eb="2">
      <t>シュウケイ</t>
    </rPh>
    <rPh sb="2" eb="4">
      <t>キカン</t>
    </rPh>
    <phoneticPr fontId="3"/>
  </si>
  <si>
    <t>から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</si>
  <si>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</si>
  <si>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</si>
  <si>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税率</t>
    <rPh sb="0" eb="2">
      <t>ゼイリツ</t>
    </rPh>
    <phoneticPr fontId="3"/>
  </si>
  <si>
    <t>会社名</t>
    <rPh sb="0" eb="2">
      <t>カイシャ</t>
    </rPh>
    <rPh sb="2" eb="3">
      <t>メイ</t>
    </rPh>
    <phoneticPr fontId="3"/>
  </si>
  <si>
    <t>住所</t>
    <rPh sb="0" eb="2">
      <t>ジュウショ</t>
    </rPh>
    <phoneticPr fontId="3"/>
  </si>
  <si>
    <t>住所（〒）</t>
    <rPh sb="0" eb="2">
      <t>ジュウショ</t>
    </rPh>
    <phoneticPr fontId="3"/>
  </si>
  <si>
    <t>インボイス</t>
    <phoneticPr fontId="3"/>
  </si>
  <si>
    <t>インボイス番号</t>
    <rPh sb="5" eb="7">
      <t>バンゴウ</t>
    </rPh>
    <phoneticPr fontId="3"/>
  </si>
  <si>
    <t>TEL</t>
    <phoneticPr fontId="3"/>
  </si>
  <si>
    <t>FAX</t>
    <phoneticPr fontId="3"/>
  </si>
  <si>
    <t>06</t>
    <phoneticPr fontId="3"/>
  </si>
  <si>
    <t>上記の御請求額総計を下記口座までお振込み下さい。</t>
    <rPh sb="0" eb="2">
      <t>ジョウキ</t>
    </rPh>
    <rPh sb="3" eb="9">
      <t>ゴセイキュウガクソウケイ</t>
    </rPh>
    <rPh sb="10" eb="12">
      <t>カキ</t>
    </rPh>
    <rPh sb="12" eb="14">
      <t>コウザ</t>
    </rPh>
    <rPh sb="17" eb="19">
      <t>フリコ</t>
    </rPh>
    <rPh sb="20" eb="21">
      <t>クダ</t>
    </rPh>
    <phoneticPr fontId="3"/>
  </si>
  <si>
    <t>）</t>
    <phoneticPr fontId="3"/>
  </si>
  <si>
    <t>（</t>
    <phoneticPr fontId="3"/>
  </si>
  <si>
    <t>単価（税抜）</t>
    <rPh sb="0" eb="2">
      <t>タンカ</t>
    </rPh>
    <rPh sb="3" eb="5">
      <t>ゼイヌキ</t>
    </rPh>
    <phoneticPr fontId="3"/>
  </si>
  <si>
    <t>金額（税抜）</t>
    <rPh sb="0" eb="2">
      <t>キンガク</t>
    </rPh>
    <rPh sb="3" eb="5">
      <t>ゼイヌキ</t>
    </rPh>
    <phoneticPr fontId="3"/>
  </si>
  <si>
    <t>振込先</t>
    <rPh sb="0" eb="3">
      <t>フリコミサキ</t>
    </rPh>
    <phoneticPr fontId="3"/>
  </si>
  <si>
    <t>（届出口座）</t>
    <rPh sb="1" eb="3">
      <t>トドケデ</t>
    </rPh>
    <rPh sb="3" eb="5">
      <t>コウザ</t>
    </rPh>
    <phoneticPr fontId="3"/>
  </si>
  <si>
    <t>締日</t>
    <rPh sb="0" eb="2">
      <t>シメビ</t>
    </rPh>
    <phoneticPr fontId="3"/>
  </si>
  <si>
    <t>（コード）</t>
    <phoneticPr fontId="3"/>
  </si>
  <si>
    <t>（名    称）</t>
    <rPh sb="1" eb="2">
      <t>ナ</t>
    </rPh>
    <rPh sb="6" eb="7">
      <t>ショウ</t>
    </rPh>
    <phoneticPr fontId="3"/>
  </si>
  <si>
    <t>【記入事項】</t>
    <rPh sb="1" eb="3">
      <t>キニュウ</t>
    </rPh>
    <rPh sb="3" eb="5">
      <t>ジコウ</t>
    </rPh>
    <phoneticPr fontId="3"/>
  </si>
  <si>
    <t>数量</t>
    <rPh sb="0" eb="2">
      <t>スウリョウ</t>
    </rPh>
    <phoneticPr fontId="5"/>
  </si>
  <si>
    <t>単位</t>
    <rPh sb="0" eb="2">
      <t>タンイ</t>
    </rPh>
    <phoneticPr fontId="3"/>
  </si>
  <si>
    <t>株式会社長谷工テクノ　　様</t>
    <rPh sb="0" eb="4">
      <t>カブシキガイシャ</t>
    </rPh>
    <rPh sb="4" eb="7">
      <t>ハセコウ</t>
    </rPh>
    <rPh sb="12" eb="13">
      <t>サマ</t>
    </rPh>
    <phoneticPr fontId="3"/>
  </si>
  <si>
    <t>0000</t>
    <phoneticPr fontId="3"/>
  </si>
  <si>
    <t>コード</t>
    <phoneticPr fontId="3"/>
  </si>
  <si>
    <t>名称</t>
    <rPh sb="0" eb="2">
      <t>メイショウ</t>
    </rPh>
    <phoneticPr fontId="3"/>
  </si>
  <si>
    <t>関西機材センター</t>
    <rPh sb="0" eb="2">
      <t>カンサイ</t>
    </rPh>
    <rPh sb="2" eb="4">
      <t>キザイ</t>
    </rPh>
    <phoneticPr fontId="3"/>
  </si>
  <si>
    <t>0005</t>
    <phoneticPr fontId="3"/>
  </si>
  <si>
    <t>管理部</t>
    <rPh sb="0" eb="2">
      <t>カンリ</t>
    </rPh>
    <rPh sb="2" eb="3">
      <t>ブ</t>
    </rPh>
    <phoneticPr fontId="3"/>
  </si>
  <si>
    <t>6150</t>
    <phoneticPr fontId="3"/>
  </si>
  <si>
    <t>関西機材センター（運賃）</t>
    <rPh sb="0" eb="2">
      <t>カンサイ</t>
    </rPh>
    <rPh sb="2" eb="4">
      <t>キザイ</t>
    </rPh>
    <rPh sb="9" eb="11">
      <t>ウンチン</t>
    </rPh>
    <phoneticPr fontId="3"/>
  </si>
  <si>
    <t>関西機材センター（引越）</t>
    <rPh sb="0" eb="2">
      <t>カンサイ</t>
    </rPh>
    <rPh sb="2" eb="4">
      <t>キザイ</t>
    </rPh>
    <rPh sb="9" eb="11">
      <t>ヒッコシ</t>
    </rPh>
    <phoneticPr fontId="3"/>
  </si>
  <si>
    <t>6190</t>
    <phoneticPr fontId="3"/>
  </si>
  <si>
    <t>選択</t>
    <rPh sb="0" eb="2">
      <t>センタク</t>
    </rPh>
    <phoneticPr fontId="3"/>
  </si>
  <si>
    <t>株式会社サンプル</t>
    <rPh sb="0" eb="4">
      <t>カブシキガイシャ</t>
    </rPh>
    <phoneticPr fontId="3"/>
  </si>
  <si>
    <t>大阪市中央区サンプル町１－５－７</t>
    <rPh sb="0" eb="3">
      <t>オオサカシ</t>
    </rPh>
    <rPh sb="3" eb="6">
      <t>チュウオウク</t>
    </rPh>
    <rPh sb="10" eb="11">
      <t>マチ</t>
    </rPh>
    <phoneticPr fontId="3"/>
  </si>
  <si>
    <t>消費税対象外    金  額  小  計</t>
    <rPh sb="0" eb="6">
      <t>ショウヒゼイタイショウガイ</t>
    </rPh>
    <rPh sb="10" eb="11">
      <t>キン</t>
    </rPh>
    <rPh sb="13" eb="14">
      <t>ガク</t>
    </rPh>
    <rPh sb="16" eb="17">
      <t>ショウ</t>
    </rPh>
    <rPh sb="19" eb="20">
      <t>ケイ</t>
    </rPh>
    <phoneticPr fontId="5"/>
  </si>
  <si>
    <t>項目（品目/規格/寸法）</t>
    <rPh sb="0" eb="2">
      <t>コウモク</t>
    </rPh>
    <rPh sb="3" eb="5">
      <t>ヒンモク</t>
    </rPh>
    <rPh sb="6" eb="8">
      <t>キカク</t>
    </rPh>
    <rPh sb="9" eb="11">
      <t>スンポウ</t>
    </rPh>
    <phoneticPr fontId="3"/>
  </si>
  <si>
    <t>0000</t>
  </si>
  <si>
    <t>関西機材センター（販売）</t>
    <rPh sb="0" eb="2">
      <t>カンサイ</t>
    </rPh>
    <rPh sb="2" eb="4">
      <t>キザイ</t>
    </rPh>
    <rPh sb="9" eb="11">
      <t>ハンバイ</t>
    </rPh>
    <phoneticPr fontId="3"/>
  </si>
  <si>
    <t>関西機材センター（修理）</t>
    <rPh sb="0" eb="2">
      <t>カンサイ</t>
    </rPh>
    <rPh sb="2" eb="4">
      <t>キザイ</t>
    </rPh>
    <rPh sb="9" eb="11">
      <t>シュウリ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</si>
</sst>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41" formatCode="_ * #,##0_ ;_ * \-#,##0_ ;_ * &quot;-&quot;_ ;_ @_ "/>
    <numFmt numFmtId="176" formatCode="[$-F800]dddd\,\ mmmm\ dd\,\ yyyy"/>
    <numFmt numFmtId="177" formatCode="m&quot;月&quot;d&quot;日&quot;;@"/>
    <numFmt numFmtId="178" formatCode="[&lt;=999]000;[&lt;=9999]000\-00;000\-0000"/>
    <numFmt numFmtId="179" formatCode="0_ "/>
    <numFmt numFmtId="180" formatCode="&quot;T&quot;0000000000000\ "/>
    <numFmt numFmtId="181" formatCode="[&lt;=99999999]&quot;TEL&quot;####\-####;\(00\)\ ####\-####"/>
    <numFmt numFmtId="182" formatCode="#&quot;日&quot;"/>
    <numFmt numFmtId="183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14" fontId="0" fillId="2" borderId="0" xfId="0" applyNumberFormat="1" applyFill="1">
      <alignment vertical="center"/>
    </xf>
    <xf numFmtId="0" fontId="0" fillId="2" borderId="0" xfId="0" quotePrefix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9" fontId="0" fillId="3" borderId="0" xfId="0" applyNumberFormat="1" applyFill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2" applyFont="1" applyProtection="1">
      <alignment vertical="center"/>
    </xf>
    <xf numFmtId="177" fontId="2" fillId="0" borderId="0" xfId="2" applyNumberFormat="1" applyFont="1" applyAlignment="1" applyProtection="1">
      <alignment vertical="center"/>
    </xf>
    <xf numFmtId="49" fontId="2" fillId="0" borderId="0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 shrinkToFit="1"/>
    </xf>
    <xf numFmtId="0" fontId="2" fillId="0" borderId="0" xfId="2" applyFont="1" applyAlignment="1" applyProtection="1">
      <alignment horizontal="left" vertical="center" shrinkToFit="1"/>
    </xf>
    <xf numFmtId="0" fontId="7" fillId="0" borderId="0" xfId="2" quotePrefix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0" fontId="2" fillId="0" borderId="0" xfId="2" quotePrefix="1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14" fontId="2" fillId="0" borderId="0" xfId="2" applyNumberFormat="1" applyFont="1" applyAlignment="1" applyProtection="1">
      <alignment vertical="center"/>
    </xf>
    <xf numFmtId="0" fontId="2" fillId="0" borderId="0" xfId="2" applyFont="1" applyAlignment="1" applyProtection="1">
      <alignment horizontal="right" vertical="center"/>
    </xf>
    <xf numFmtId="0" fontId="7" fillId="0" borderId="17" xfId="2" applyFont="1" applyBorder="1" applyAlignment="1" applyProtection="1">
      <alignment vertical="center" shrinkToFit="1"/>
    </xf>
    <xf numFmtId="0" fontId="7" fillId="0" borderId="18" xfId="2" applyFont="1" applyBorder="1" applyAlignment="1" applyProtection="1">
      <alignment vertical="center" shrinkToFit="1"/>
    </xf>
    <xf numFmtId="41" fontId="7" fillId="0" borderId="16" xfId="1" applyNumberFormat="1" applyFont="1" applyBorder="1" applyAlignment="1" applyProtection="1">
      <alignment vertical="center"/>
    </xf>
    <xf numFmtId="9" fontId="7" fillId="3" borderId="4" xfId="1" applyNumberFormat="1" applyFont="1" applyFill="1" applyBorder="1" applyAlignment="1" applyProtection="1">
      <alignment vertical="center"/>
    </xf>
    <xf numFmtId="49" fontId="7" fillId="0" borderId="5" xfId="2" applyNumberFormat="1" applyFont="1" applyBorder="1" applyAlignment="1" applyProtection="1">
      <alignment horizontal="center" vertical="center"/>
    </xf>
    <xf numFmtId="49" fontId="7" fillId="0" borderId="5" xfId="3" applyNumberFormat="1" applyFont="1" applyBorder="1" applyAlignment="1" applyProtection="1">
      <alignment horizontal="center" vertical="center"/>
    </xf>
    <xf numFmtId="49" fontId="7" fillId="0" borderId="25" xfId="3" applyNumberFormat="1" applyFont="1" applyBorder="1" applyAlignment="1" applyProtection="1">
      <alignment horizontal="center" vertical="center"/>
    </xf>
    <xf numFmtId="38" fontId="2" fillId="0" borderId="19" xfId="2" applyNumberFormat="1" applyFont="1" applyBorder="1" applyProtection="1">
      <alignment vertical="center"/>
    </xf>
    <xf numFmtId="5" fontId="2" fillId="0" borderId="26" xfId="2" applyNumberFormat="1" applyFont="1" applyBorder="1" applyProtection="1">
      <alignment vertical="center"/>
    </xf>
    <xf numFmtId="3" fontId="2" fillId="0" borderId="20" xfId="1" applyNumberFormat="1" applyFont="1" applyBorder="1" applyProtection="1">
      <alignment vertical="center"/>
    </xf>
    <xf numFmtId="0" fontId="6" fillId="0" borderId="0" xfId="2" applyFont="1" applyProtection="1">
      <alignment vertical="center"/>
    </xf>
    <xf numFmtId="3" fontId="2" fillId="0" borderId="20" xfId="2" applyNumberFormat="1" applyFont="1" applyBorder="1" applyProtection="1">
      <alignment vertical="center"/>
    </xf>
    <xf numFmtId="0" fontId="7" fillId="0" borderId="1" xfId="2" applyFont="1" applyBorder="1" applyAlignment="1" applyProtection="1">
      <alignment vertical="center" wrapText="1"/>
    </xf>
    <xf numFmtId="0" fontId="15" fillId="3" borderId="0" xfId="0" applyFont="1" applyFill="1">
      <alignment vertical="center"/>
    </xf>
    <xf numFmtId="182" fontId="0" fillId="3" borderId="0" xfId="0" applyNumberFormat="1" applyFill="1" applyAlignment="1">
      <alignment horizontal="right" vertical="center"/>
    </xf>
    <xf numFmtId="41" fontId="7" fillId="0" borderId="4" xfId="1" applyNumberFormat="1" applyFont="1" applyBorder="1" applyAlignment="1" applyProtection="1">
      <alignment horizontal="center" vertical="center"/>
    </xf>
    <xf numFmtId="41" fontId="7" fillId="0" borderId="4" xfId="1" applyNumberFormat="1" applyFont="1" applyBorder="1" applyAlignment="1" applyProtection="1">
      <alignment horizontal="center" vertical="center" wrapText="1"/>
    </xf>
    <xf numFmtId="41" fontId="7" fillId="0" borderId="16" xfId="1" applyNumberFormat="1" applyFont="1" applyBorder="1" applyAlignment="1" applyProtection="1">
      <alignment horizontal="center" vertical="center"/>
    </xf>
    <xf numFmtId="41" fontId="7" fillId="0" borderId="16" xfId="1" applyNumberFormat="1" applyFont="1" applyBorder="1" applyAlignment="1" applyProtection="1">
      <alignment horizontal="center" vertical="center" wrapText="1"/>
    </xf>
    <xf numFmtId="183" fontId="0" fillId="3" borderId="0" xfId="0" applyNumberFormat="1" applyFill="1" applyProtection="1">
      <alignment vertical="center"/>
      <protection locked="0"/>
    </xf>
    <xf numFmtId="0" fontId="0" fillId="0" borderId="0" xfId="0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0" xfId="0" applyFill="1">
      <alignment vertical="center"/>
    </xf>
    <xf numFmtId="0" fontId="16" fillId="0" borderId="0" xfId="0" applyFo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quotePrefix="1" applyFill="1">
      <alignment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0" fontId="4" fillId="0" borderId="0" xfId="2" applyFont="1" applyAlignment="1" applyProtection="1">
      <alignment horizontal="distributed" vertical="center" indent="12"/>
    </xf>
    <xf numFmtId="180" fontId="14" fillId="0" borderId="0" xfId="2" applyNumberFormat="1" applyFont="1" applyAlignment="1" applyProtection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49" fontId="7" fillId="0" borderId="0" xfId="2" applyNumberFormat="1" applyFont="1" applyBorder="1" applyAlignment="1" applyProtection="1">
      <alignment horizontal="center" vertical="center"/>
    </xf>
    <xf numFmtId="49" fontId="7" fillId="0" borderId="0" xfId="3" applyNumberFormat="1" applyFont="1" applyBorder="1" applyAlignment="1" applyProtection="1">
      <alignment horizontal="center" vertical="center"/>
    </xf>
    <xf numFmtId="5" fontId="2" fillId="0" borderId="0" xfId="2" applyNumberFormat="1" applyFont="1" applyBorder="1" applyProtection="1">
      <alignment vertical="center"/>
    </xf>
    <xf numFmtId="0" fontId="7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7" fillId="0" borderId="0" xfId="2" applyFont="1" applyBorder="1" applyAlignment="1" applyProtection="1">
      <alignment horizontal="left" vertical="center" wrapText="1"/>
    </xf>
    <xf numFmtId="177" fontId="17" fillId="0" borderId="0" xfId="2" applyNumberFormat="1" applyFont="1" applyAlignment="1" applyProtection="1">
      <alignment vertical="center"/>
    </xf>
    <xf numFmtId="0" fontId="17" fillId="0" borderId="0" xfId="2" applyFont="1" applyAlignment="1" applyProtection="1">
      <alignment horizontal="right" vertical="center"/>
    </xf>
    <xf numFmtId="0" fontId="19" fillId="0" borderId="0" xfId="2" applyFont="1" applyAlignment="1" applyProtection="1">
      <alignment vertical="center"/>
    </xf>
    <xf numFmtId="183" fontId="19" fillId="0" borderId="0" xfId="2" applyNumberFormat="1" applyFont="1" applyAlignment="1" applyProtection="1">
      <alignment horizontal="center" vertical="center"/>
    </xf>
    <xf numFmtId="177" fontId="19" fillId="0" borderId="0" xfId="2" applyNumberFormat="1" applyFont="1" applyAlignment="1" applyProtection="1">
      <alignment horizontal="center" vertical="center"/>
    </xf>
    <xf numFmtId="177" fontId="17" fillId="0" borderId="0" xfId="2" applyNumberFormat="1" applyFont="1" applyAlignment="1" applyProtection="1">
      <alignment horizontal="left" vertical="center"/>
    </xf>
    <xf numFmtId="0" fontId="17" fillId="0" borderId="0" xfId="2" applyFont="1" applyAlignment="1" applyProtection="1">
      <alignment vertical="center"/>
    </xf>
    <xf numFmtId="14" fontId="17" fillId="0" borderId="0" xfId="2" applyNumberFormat="1" applyFont="1" applyAlignment="1" applyProtection="1">
      <alignment vertical="center"/>
    </xf>
    <xf numFmtId="181" fontId="21" fillId="0" borderId="0" xfId="2" applyNumberFormat="1" applyFont="1" applyAlignment="1" applyProtection="1">
      <alignment vertical="center"/>
    </xf>
    <xf numFmtId="179" fontId="0" fillId="2" borderId="0" xfId="0" applyNumberFormat="1" applyFill="1" applyAlignment="1">
      <alignment horizontal="left" vertical="center"/>
    </xf>
    <xf numFmtId="41" fontId="7" fillId="3" borderId="16" xfId="1" applyNumberFormat="1" applyFont="1" applyFill="1" applyBorder="1" applyAlignment="1" applyProtection="1">
      <alignment vertical="center"/>
    </xf>
    <xf numFmtId="41" fontId="7" fillId="3" borderId="11" xfId="1" applyNumberFormat="1" applyFont="1" applyFill="1" applyBorder="1" applyAlignment="1" applyProtection="1">
      <alignment vertical="center"/>
    </xf>
    <xf numFmtId="41" fontId="7" fillId="3" borderId="21" xfId="1" applyNumberFormat="1" applyFont="1" applyFill="1" applyBorder="1" applyAlignment="1" applyProtection="1">
      <alignment vertical="center"/>
    </xf>
    <xf numFmtId="41" fontId="7" fillId="3" borderId="22" xfId="1" applyNumberFormat="1" applyFont="1" applyFill="1" applyBorder="1" applyAlignment="1" applyProtection="1">
      <alignment vertical="center"/>
    </xf>
    <xf numFmtId="41" fontId="7" fillId="3" borderId="13" xfId="1" applyNumberFormat="1" applyFont="1" applyFill="1" applyBorder="1" applyAlignment="1" applyProtection="1">
      <alignment vertical="center"/>
    </xf>
    <xf numFmtId="41" fontId="7" fillId="3" borderId="24" xfId="1" applyNumberFormat="1" applyFont="1" applyFill="1" applyBorder="1" applyAlignment="1" applyProtection="1">
      <alignment vertical="center"/>
    </xf>
    <xf numFmtId="0" fontId="7" fillId="0" borderId="9" xfId="2" applyFont="1" applyBorder="1" applyAlignment="1" applyProtection="1">
      <alignment horizontal="left" vertical="center" wrapText="1"/>
    </xf>
    <xf numFmtId="0" fontId="20" fillId="0" borderId="9" xfId="2" applyFont="1" applyBorder="1" applyAlignment="1" applyProtection="1">
      <alignment horizontal="left" vertical="center" wrapText="1"/>
    </xf>
    <xf numFmtId="0" fontId="8" fillId="0" borderId="9" xfId="2" applyFont="1" applyBorder="1" applyAlignment="1" applyProtection="1">
      <alignment horizontal="left" vertical="center" wrapText="1"/>
    </xf>
    <xf numFmtId="0" fontId="7" fillId="0" borderId="1" xfId="2" applyFont="1" applyBorder="1" applyAlignment="1" applyProtection="1">
      <alignment horizontal="left" vertical="center" wrapText="1"/>
    </xf>
    <xf numFmtId="0" fontId="7" fillId="0" borderId="23" xfId="2" applyFont="1" applyBorder="1" applyAlignment="1">
      <alignment horizontal="right" vertical="center"/>
    </xf>
    <xf numFmtId="0" fontId="7" fillId="0" borderId="22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/>
    </xf>
    <xf numFmtId="0" fontId="10" fillId="0" borderId="23" xfId="2" applyFont="1" applyBorder="1" applyAlignment="1" applyProtection="1">
      <alignment horizontal="right" vertical="center"/>
    </xf>
    <xf numFmtId="0" fontId="10" fillId="0" borderId="22" xfId="2" applyFont="1" applyBorder="1" applyAlignment="1" applyProtection="1">
      <alignment horizontal="right" vertical="center"/>
    </xf>
    <xf numFmtId="0" fontId="10" fillId="0" borderId="12" xfId="2" applyFont="1" applyBorder="1" applyAlignment="1" applyProtection="1">
      <alignment horizontal="right" vertical="center"/>
    </xf>
    <xf numFmtId="0" fontId="7" fillId="0" borderId="23" xfId="2" applyFont="1" applyBorder="1" applyAlignment="1" applyProtection="1">
      <alignment horizontal="right" vertical="center"/>
    </xf>
    <xf numFmtId="0" fontId="7" fillId="0" borderId="22" xfId="2" applyFont="1" applyBorder="1" applyAlignment="1" applyProtection="1">
      <alignment horizontal="right" vertical="center"/>
    </xf>
    <xf numFmtId="0" fontId="7" fillId="0" borderId="12" xfId="2" applyFont="1" applyBorder="1" applyAlignment="1" applyProtection="1">
      <alignment horizontal="right" vertical="center"/>
    </xf>
    <xf numFmtId="176" fontId="17" fillId="0" borderId="0" xfId="2" applyNumberFormat="1" applyFont="1" applyAlignment="1" applyProtection="1">
      <alignment horizontal="right" vertical="center"/>
    </xf>
    <xf numFmtId="176" fontId="18" fillId="0" borderId="0" xfId="2" applyNumberFormat="1" applyFont="1" applyAlignment="1" applyProtection="1">
      <alignment horizontal="right" vertical="center"/>
    </xf>
    <xf numFmtId="0" fontId="4" fillId="0" borderId="0" xfId="2" applyFont="1" applyAlignment="1" applyProtection="1">
      <alignment horizontal="distributed" vertical="center" indent="12"/>
    </xf>
    <xf numFmtId="49" fontId="2" fillId="0" borderId="1" xfId="2" applyNumberFormat="1" applyFont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180" fontId="19" fillId="0" borderId="0" xfId="2" applyNumberFormat="1" applyFont="1" applyAlignment="1" applyProtection="1">
      <alignment horizontal="left" vertical="center"/>
    </xf>
    <xf numFmtId="0" fontId="19" fillId="0" borderId="0" xfId="2" applyFont="1" applyAlignment="1" applyProtection="1">
      <alignment horizontal="right" vertical="center"/>
    </xf>
    <xf numFmtId="41" fontId="7" fillId="3" borderId="7" xfId="1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7" fillId="0" borderId="0" xfId="2" applyFont="1" applyBorder="1" applyAlignment="1" applyProtection="1">
      <alignment horizontal="left" vertical="center" shrinkToFit="1"/>
    </xf>
    <xf numFmtId="0" fontId="17" fillId="0" borderId="0" xfId="2" quotePrefix="1" applyFont="1" applyAlignment="1" applyProtection="1">
      <alignment horizontal="left" vertical="center"/>
    </xf>
    <xf numFmtId="0" fontId="7" fillId="0" borderId="15" xfId="2" applyFont="1" applyBorder="1" applyAlignment="1" applyProtection="1">
      <alignment horizontal="center" vertical="center"/>
    </xf>
    <xf numFmtId="0" fontId="7" fillId="0" borderId="6" xfId="2" applyFont="1" applyBorder="1" applyAlignment="1" applyProtection="1">
      <alignment horizontal="right" vertical="center" wrapText="1"/>
    </xf>
    <xf numFmtId="0" fontId="7" fillId="0" borderId="7" xfId="2" applyFont="1" applyBorder="1" applyAlignment="1" applyProtection="1">
      <alignment horizontal="right" vertical="center" wrapText="1"/>
    </xf>
    <xf numFmtId="0" fontId="7" fillId="0" borderId="8" xfId="2" applyFont="1" applyBorder="1" applyAlignment="1" applyProtection="1">
      <alignment horizontal="right" vertical="center" wrapText="1"/>
    </xf>
  </cellXfs>
  <cellStyles count="4">
    <cellStyle name="桁区切り" xfId="1" builtinId="6"/>
    <cellStyle name="桁区切り 5 2" xfId="3" xr:uid="{145B2E23-3195-4A43-B242-DFBB6DD74D09}"/>
    <cellStyle name="標準" xfId="0" builtinId="0"/>
    <cellStyle name="標準 10 2" xfId="2" xr:uid="{960AB14F-C2AA-4030-B419-1029D2784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441960</xdr:colOff>
      <xdr:row>1</xdr:row>
      <xdr:rowOff>36847</xdr:rowOff>
    </xdr:from>
    <xdr:to>
      <xdr:col>8</xdr:col>
      <xdr:colOff>975360</xdr:colOff>
      <xdr:row>3</xdr:row>
      <xdr:rowOff>223489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7947AE-6A24-4D79-8BC7-1A7B9408E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360" y="265447"/>
          <a:ext cx="533400" cy="68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2320-3609-471D-8EFA-091C402DB5BB}">
  <dimension ref="A1:Q39"/>
  <sheetViews>
    <sheetView tabSelected="1" zoomScaleNormal="100" workbookViewId="0">
      <selection activeCell="K10" sqref="K10"/>
    </sheetView>
  </sheetViews>
  <sheetFormatPr defaultRowHeight="18" x14ac:dyDescent="0.45"/>
  <cols>
    <col min="1" max="1" width="6.5" style="15" customWidth="1"/>
    <col min="2" max="2" width="14.69921875" style="15" customWidth="1"/>
    <col min="3" max="4" width="4.19921875" style="15" customWidth="1"/>
    <col min="5" max="5" width="11.69921875" style="15" customWidth="1"/>
    <col min="6" max="6" width="4.5" style="15" customWidth="1"/>
    <col min="7" max="7" width="11.69921875" style="15" customWidth="1"/>
    <col min="8" max="8" width="4.5" style="15" customWidth="1"/>
    <col min="9" max="9" width="13.69921875" style="15" customWidth="1"/>
    <col min="10" max="10" width="6.09765625" style="15" customWidth="1"/>
    <col min="11" max="12" width="8.796875" style="15"/>
    <col min="13" max="13" width="14" style="15" customWidth="1"/>
    <col min="14" max="14" width="8.796875" style="15"/>
    <col min="15" max="15" width="14.09765625" style="15" bestFit="1" customWidth="1"/>
    <col min="16" max="16384" width="8.796875" style="15"/>
  </cols>
  <sheetData>
    <row r="1" spans="1:17" x14ac:dyDescent="0.45">
      <c r="A1" s="101">
        <f>納品伝票兼請求書①!M3</f>
        <v>45112</v>
      </c>
      <c r="B1" s="101"/>
      <c r="C1" s="102"/>
      <c r="D1" s="102"/>
      <c r="E1" s="102"/>
      <c r="F1" s="102"/>
      <c r="G1" s="102"/>
      <c r="H1" s="102"/>
      <c r="I1" s="102"/>
      <c r="J1" s="57"/>
      <c r="L1" t="s">
        <v>31</v>
      </c>
    </row>
    <row r="2" spans="1:17" x14ac:dyDescent="0.45">
      <c r="A2" s="16"/>
      <c r="B2" s="16"/>
      <c r="C2" s="16"/>
      <c r="D2" s="16"/>
      <c r="E2" s="16"/>
      <c r="F2" s="16"/>
      <c r="G2" s="16"/>
      <c r="H2" s="16"/>
      <c r="I2" s="16"/>
      <c r="J2" s="16"/>
      <c r="K2"/>
      <c r="L2" s="8"/>
      <c r="M2"/>
      <c r="N2"/>
      <c r="O2" s="1" t="s">
        <v>10</v>
      </c>
      <c r="P2" s="1" t="s">
        <v>11</v>
      </c>
      <c r="Q2" s="47" t="s">
        <v>28</v>
      </c>
    </row>
    <row r="3" spans="1:17" ht="21" x14ac:dyDescent="0.45">
      <c r="A3" s="103" t="s">
        <v>6</v>
      </c>
      <c r="B3" s="103"/>
      <c r="C3" s="103"/>
      <c r="D3" s="103"/>
      <c r="E3" s="103"/>
      <c r="F3" s="103"/>
      <c r="G3" s="103"/>
      <c r="H3" s="103"/>
      <c r="I3" s="103"/>
      <c r="J3" s="58"/>
      <c r="K3"/>
      <c r="L3" s="8" t="s">
        <v>7</v>
      </c>
      <c r="M3" s="12">
        <f>DATE(O3,P3,Q3)</f>
        <v>45112</v>
      </c>
      <c r="N3"/>
      <c r="O3" s="2">
        <v>2023</v>
      </c>
      <c r="P3" s="2">
        <v>7</v>
      </c>
      <c r="Q3" s="52">
        <v>5</v>
      </c>
    </row>
    <row r="4" spans="1:17" x14ac:dyDescent="0.45">
      <c r="A4" s="72"/>
      <c r="B4" s="73" t="str">
        <f>納品伝票兼請求書①!K4</f>
        <v>（</v>
      </c>
      <c r="C4" s="74" t="str">
        <f>納品伝票兼請求書①!L4</f>
        <v>集計期間</v>
      </c>
      <c r="D4" s="74"/>
      <c r="E4" s="75">
        <f>納品伝票兼請求書①!M4</f>
        <v>45083</v>
      </c>
      <c r="F4" s="76" t="s">
        <v>9</v>
      </c>
      <c r="G4" s="75">
        <f>納品伝票兼請求書①!O4</f>
        <v>45112</v>
      </c>
      <c r="H4" s="77" t="str">
        <f>納品伝票兼請求書①!P4</f>
        <v>）</v>
      </c>
      <c r="I4" s="17"/>
      <c r="J4" s="17"/>
      <c r="K4" s="11" t="s">
        <v>23</v>
      </c>
      <c r="L4" s="8" t="s">
        <v>8</v>
      </c>
      <c r="M4" s="46">
        <f>DATE(O3,IF(OR(Q3=28,Q3=29,Q3=30,Q3=31),P3,P3-1),IF(OR(Q3=28,Q3=29,Q3=30,Q3=31),"1",Q3+1))</f>
        <v>45083</v>
      </c>
      <c r="N4" s="13" t="s">
        <v>9</v>
      </c>
      <c r="O4" s="46">
        <f>M3</f>
        <v>45112</v>
      </c>
      <c r="P4" s="11" t="s">
        <v>22</v>
      </c>
      <c r="Q4" s="64" t="s">
        <v>45</v>
      </c>
    </row>
    <row r="5" spans="1:17" x14ac:dyDescent="0.45">
      <c r="A5" s="16"/>
      <c r="B5" s="16"/>
      <c r="C5" s="16"/>
      <c r="D5" s="16"/>
      <c r="E5" s="16"/>
      <c r="F5" s="16"/>
      <c r="G5" s="16"/>
      <c r="H5" s="16"/>
      <c r="I5" s="16"/>
      <c r="J5" s="16"/>
      <c r="K5"/>
      <c r="L5" s="8" t="s">
        <v>15</v>
      </c>
      <c r="M5" s="3">
        <v>5410045</v>
      </c>
      <c r="N5"/>
      <c r="O5"/>
      <c r="P5"/>
      <c r="Q5"/>
    </row>
    <row r="6" spans="1:17" x14ac:dyDescent="0.45">
      <c r="A6" s="104" t="s">
        <v>34</v>
      </c>
      <c r="B6" s="104"/>
      <c r="C6" s="104"/>
      <c r="D6" s="18"/>
      <c r="E6" s="18"/>
      <c r="F6" s="16"/>
      <c r="G6" s="16"/>
      <c r="H6" s="16"/>
      <c r="I6" s="16"/>
      <c r="J6" s="16"/>
      <c r="K6"/>
      <c r="L6" s="8" t="s">
        <v>14</v>
      </c>
      <c r="M6" s="2" t="s">
        <v>47</v>
      </c>
      <c r="N6" s="2"/>
      <c r="O6" s="2"/>
      <c r="P6"/>
      <c r="Q6"/>
    </row>
    <row r="7" spans="1:17" x14ac:dyDescent="0.45">
      <c r="A7" s="111" t="str">
        <f>納品伝票兼請求書①!L11&amp;納品伝票兼請求書①!M11</f>
        <v>（コード）0000</v>
      </c>
      <c r="B7" s="111"/>
      <c r="C7" s="111"/>
      <c r="D7" s="111"/>
      <c r="E7" s="111"/>
      <c r="F7" s="19"/>
      <c r="G7" s="20"/>
      <c r="H7" s="16"/>
      <c r="I7" s="16"/>
      <c r="J7" s="16"/>
      <c r="K7"/>
      <c r="L7" s="8" t="s">
        <v>13</v>
      </c>
      <c r="M7" s="4" t="s">
        <v>46</v>
      </c>
      <c r="N7" s="2"/>
      <c r="O7"/>
      <c r="P7"/>
      <c r="Q7"/>
    </row>
    <row r="8" spans="1:17" x14ac:dyDescent="0.45">
      <c r="A8" s="112" t="str">
        <f>納品伝票兼請求書①!L12&amp;納品伝票兼請求書①!M12</f>
        <v>（名    称）関西機材センター</v>
      </c>
      <c r="B8" s="112"/>
      <c r="C8" s="112"/>
      <c r="D8" s="112"/>
      <c r="E8" s="112"/>
      <c r="F8" s="21"/>
      <c r="G8" s="22"/>
      <c r="H8" s="22"/>
      <c r="I8" s="22"/>
      <c r="J8" s="22"/>
      <c r="K8"/>
      <c r="L8" s="8" t="s">
        <v>16</v>
      </c>
      <c r="M8" s="81">
        <v>3120123456789</v>
      </c>
      <c r="N8" s="81"/>
      <c r="O8" s="81"/>
      <c r="P8"/>
      <c r="Q8"/>
    </row>
    <row r="9" spans="1:17" x14ac:dyDescent="0.45">
      <c r="A9" s="23"/>
      <c r="B9" s="22"/>
      <c r="C9" s="22"/>
      <c r="D9" s="22"/>
      <c r="E9" s="110" t="str">
        <f>"〒"&amp;LEFT(納品伝票兼請求書①!M5,3)&amp;"-"&amp;RIGHT(納品伝票兼請求書①!M5,4)</f>
        <v>〒541-0045</v>
      </c>
      <c r="F9" s="110"/>
      <c r="G9" s="78" t="str">
        <f>納品伝票兼請求書①!M6</f>
        <v>大阪市中央区サンプル町１－５－７</v>
      </c>
      <c r="H9" s="78"/>
      <c r="I9" s="78"/>
      <c r="J9" s="24"/>
      <c r="K9"/>
      <c r="L9" s="8" t="s">
        <v>18</v>
      </c>
      <c r="M9" s="5" t="s">
        <v>20</v>
      </c>
      <c r="N9" s="6">
        <v>6999</v>
      </c>
      <c r="O9" s="6">
        <v>9998</v>
      </c>
      <c r="P9"/>
      <c r="Q9"/>
    </row>
    <row r="10" spans="1:17" x14ac:dyDescent="0.45">
      <c r="A10" s="25"/>
      <c r="B10" s="22"/>
      <c r="C10" s="22"/>
      <c r="D10" s="22"/>
      <c r="E10" s="78"/>
      <c r="F10" s="78"/>
      <c r="G10" s="79" t="str">
        <f>納品伝票兼請求書①!M7</f>
        <v>株式会社サンプル</v>
      </c>
      <c r="H10" s="78"/>
      <c r="I10" s="78"/>
      <c r="J10" s="24"/>
      <c r="K10"/>
      <c r="L10" s="8" t="s">
        <v>19</v>
      </c>
      <c r="M10" s="5" t="s">
        <v>20</v>
      </c>
      <c r="N10" s="6">
        <v>6999</v>
      </c>
      <c r="O10" s="6">
        <v>9999</v>
      </c>
      <c r="P10"/>
      <c r="Q10"/>
    </row>
    <row r="11" spans="1:17" x14ac:dyDescent="0.45">
      <c r="A11" s="22"/>
      <c r="B11" s="22"/>
      <c r="C11" s="22"/>
      <c r="D11" s="22"/>
      <c r="E11" s="108" t="s">
        <v>17</v>
      </c>
      <c r="F11" s="108"/>
      <c r="G11" s="107">
        <f>納品伝票兼請求書①!M8</f>
        <v>3120123456789</v>
      </c>
      <c r="H11" s="107"/>
      <c r="I11" s="107"/>
      <c r="J11" s="59"/>
      <c r="K11"/>
      <c r="L11" s="8" t="s">
        <v>29</v>
      </c>
      <c r="M11" s="53" t="s">
        <v>50</v>
      </c>
      <c r="N11" s="51" t="s">
        <v>45</v>
      </c>
      <c r="O11"/>
      <c r="P11"/>
      <c r="Q11"/>
    </row>
    <row r="12" spans="1:17" x14ac:dyDescent="0.45">
      <c r="A12" s="22"/>
      <c r="B12" s="22"/>
      <c r="C12" s="22"/>
      <c r="D12" s="22"/>
      <c r="E12" s="78"/>
      <c r="F12" s="78"/>
      <c r="G12" s="80" t="str">
        <f>納品伝票兼請求書①!L9 &amp;"-"&amp;納品伝票兼請求書①!M9 &amp; "-" &amp; 納品伝票兼請求書①!N9 &amp; "-" &amp; 納品伝票兼請求書①!O9</f>
        <v>TEL-06-6999-9998</v>
      </c>
      <c r="H12" s="80" t="str">
        <f>納品伝票兼請求書①!L10 &amp;"-"&amp;納品伝票兼請求書①!M10 &amp; "-" &amp; 納品伝票兼請求書①!N10 &amp; "-" &amp; 納品伝票兼請求書①!O10</f>
        <v>FAX-06-6999-9999</v>
      </c>
      <c r="I12" s="78"/>
      <c r="J12" s="24"/>
      <c r="K12"/>
      <c r="L12" s="8" t="s">
        <v>30</v>
      </c>
      <c r="M12" s="50" t="str">
        <f>LOOKUP(M11,N18:N23,O18:O23)</f>
        <v>関西機材センター</v>
      </c>
      <c r="N12" s="50"/>
      <c r="O12" s="50"/>
      <c r="P12"/>
      <c r="Q12"/>
    </row>
    <row r="13" spans="1:17" ht="18.600000000000001" thickBot="1" x14ac:dyDescent="0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/>
      <c r="L13" s="8"/>
      <c r="M13"/>
      <c r="N13"/>
      <c r="O13"/>
      <c r="P13"/>
      <c r="Q13"/>
    </row>
    <row r="14" spans="1:17" x14ac:dyDescent="0.45">
      <c r="A14" s="105" t="s">
        <v>49</v>
      </c>
      <c r="B14" s="106"/>
      <c r="C14" s="54" t="s">
        <v>32</v>
      </c>
      <c r="D14" s="55" t="s">
        <v>33</v>
      </c>
      <c r="E14" s="55" t="s">
        <v>24</v>
      </c>
      <c r="F14" s="113" t="s">
        <v>25</v>
      </c>
      <c r="G14" s="106"/>
      <c r="H14" s="54" t="s">
        <v>12</v>
      </c>
      <c r="I14" s="56" t="s">
        <v>0</v>
      </c>
      <c r="J14" s="65"/>
      <c r="K14"/>
      <c r="L14" s="8" t="s">
        <v>26</v>
      </c>
      <c r="M14" s="7" t="s">
        <v>5</v>
      </c>
      <c r="N14" s="2"/>
      <c r="O14" s="2"/>
      <c r="P14" s="2"/>
      <c r="Q14" s="2"/>
    </row>
    <row r="15" spans="1:17" x14ac:dyDescent="0.45">
      <c r="A15" s="27"/>
      <c r="B15" s="28"/>
      <c r="C15" s="42"/>
      <c r="D15" s="44"/>
      <c r="E15" s="29"/>
      <c r="F15" s="82" t="str">
        <f>IF(C15&gt;0,C15*E15," ")</f>
        <v xml:space="preserve"> </v>
      </c>
      <c r="G15" s="83"/>
      <c r="H15" s="30"/>
      <c r="I15" s="31"/>
      <c r="J15" s="66"/>
      <c r="K15"/>
      <c r="L15" s="9" t="s">
        <v>27</v>
      </c>
      <c r="M15"/>
      <c r="N15"/>
      <c r="O15"/>
      <c r="P15"/>
      <c r="Q15"/>
    </row>
    <row r="16" spans="1:17" x14ac:dyDescent="0.45">
      <c r="A16" s="27"/>
      <c r="B16" s="28"/>
      <c r="C16" s="43"/>
      <c r="D16" s="45"/>
      <c r="E16" s="29"/>
      <c r="F16" s="82" t="str">
        <f t="shared" ref="F16:F29" si="0">IF(C16&gt;0,C16*E16," ")</f>
        <v xml:space="preserve"> </v>
      </c>
      <c r="G16" s="83"/>
      <c r="H16" s="30"/>
      <c r="I16" s="32"/>
      <c r="J16" s="67"/>
      <c r="K16"/>
      <c r="L16" s="8"/>
      <c r="M16"/>
      <c r="N16"/>
      <c r="O16"/>
      <c r="P16"/>
      <c r="Q16"/>
    </row>
    <row r="17" spans="1:17" x14ac:dyDescent="0.45">
      <c r="A17" s="27"/>
      <c r="B17" s="28"/>
      <c r="C17" s="43"/>
      <c r="D17" s="45"/>
      <c r="E17" s="29"/>
      <c r="F17" s="82" t="str">
        <f t="shared" si="0"/>
        <v xml:space="preserve"> </v>
      </c>
      <c r="G17" s="83"/>
      <c r="H17" s="30"/>
      <c r="I17" s="32"/>
      <c r="J17" s="67"/>
      <c r="K17"/>
      <c r="L17" s="60"/>
      <c r="M17" s="61" t="s">
        <v>12</v>
      </c>
      <c r="N17" s="48" t="s">
        <v>36</v>
      </c>
      <c r="O17" s="9" t="s">
        <v>37</v>
      </c>
      <c r="P17"/>
      <c r="Q17" s="63" t="s">
        <v>28</v>
      </c>
    </row>
    <row r="18" spans="1:17" ht="18" customHeight="1" x14ac:dyDescent="0.45">
      <c r="A18" s="27"/>
      <c r="B18" s="28"/>
      <c r="C18" s="43"/>
      <c r="D18" s="45"/>
      <c r="E18" s="29"/>
      <c r="F18" s="82" t="str">
        <f t="shared" si="0"/>
        <v xml:space="preserve"> </v>
      </c>
      <c r="G18" s="83"/>
      <c r="H18" s="30"/>
      <c r="I18" s="32"/>
      <c r="J18" s="67"/>
      <c r="K18"/>
      <c r="L18" s="60"/>
      <c r="M18" s="14">
        <v>0.1</v>
      </c>
      <c r="N18" s="49" t="s">
        <v>35</v>
      </c>
      <c r="O18" s="40" t="s">
        <v>38</v>
      </c>
      <c r="P18" s="62"/>
      <c r="Q18" s="41">
        <v>5</v>
      </c>
    </row>
    <row r="19" spans="1:17" ht="18" customHeight="1" x14ac:dyDescent="0.45">
      <c r="A19" s="27"/>
      <c r="B19" s="28"/>
      <c r="C19" s="43"/>
      <c r="D19" s="45"/>
      <c r="E19" s="29"/>
      <c r="F19" s="82" t="str">
        <f t="shared" ref="F19:F21" si="1">IF(C19&gt;0,C19*E19," ")</f>
        <v xml:space="preserve"> </v>
      </c>
      <c r="G19" s="83"/>
      <c r="H19" s="30"/>
      <c r="I19" s="32"/>
      <c r="J19" s="67"/>
      <c r="K19"/>
      <c r="L19" s="8"/>
      <c r="M19" s="14">
        <v>0</v>
      </c>
      <c r="N19" s="49" t="s">
        <v>39</v>
      </c>
      <c r="O19" s="10" t="s">
        <v>40</v>
      </c>
      <c r="P19"/>
      <c r="Q19" s="41">
        <v>10</v>
      </c>
    </row>
    <row r="20" spans="1:17" ht="18" customHeight="1" x14ac:dyDescent="0.45">
      <c r="A20" s="27"/>
      <c r="B20" s="28"/>
      <c r="C20" s="43"/>
      <c r="D20" s="45"/>
      <c r="E20" s="29"/>
      <c r="F20" s="82" t="str">
        <f t="shared" si="1"/>
        <v xml:space="preserve"> </v>
      </c>
      <c r="G20" s="83"/>
      <c r="H20" s="30"/>
      <c r="I20" s="32"/>
      <c r="J20" s="67"/>
      <c r="K20"/>
      <c r="L20" s="8"/>
      <c r="M20"/>
      <c r="N20" s="49" t="s">
        <v>41</v>
      </c>
      <c r="O20" s="40" t="s">
        <v>42</v>
      </c>
      <c r="P20"/>
      <c r="Q20" s="41">
        <v>15</v>
      </c>
    </row>
    <row r="21" spans="1:17" ht="18" customHeight="1" x14ac:dyDescent="0.45">
      <c r="A21" s="27"/>
      <c r="B21" s="28"/>
      <c r="C21" s="43"/>
      <c r="D21" s="45"/>
      <c r="E21" s="29"/>
      <c r="F21" s="82" t="str">
        <f t="shared" si="1"/>
        <v xml:space="preserve"> </v>
      </c>
      <c r="G21" s="83"/>
      <c r="H21" s="30"/>
      <c r="I21" s="32"/>
      <c r="J21" s="67"/>
      <c r="K21"/>
      <c r="L21" s="8"/>
      <c r="M21"/>
      <c r="N21" s="49">
        <v>6160</v>
      </c>
      <c r="O21" s="40" t="s">
        <v>51</v>
      </c>
      <c r="P21"/>
      <c r="Q21" s="41">
        <v>28</v>
      </c>
    </row>
    <row r="22" spans="1:17" ht="18" customHeight="1" x14ac:dyDescent="0.45">
      <c r="A22" s="27"/>
      <c r="B22" s="28"/>
      <c r="C22" s="43"/>
      <c r="D22" s="45"/>
      <c r="E22" s="29"/>
      <c r="F22" s="82" t="str">
        <f t="shared" si="0"/>
        <v xml:space="preserve"> </v>
      </c>
      <c r="G22" s="83"/>
      <c r="H22" s="30"/>
      <c r="I22" s="32"/>
      <c r="J22" s="67"/>
      <c r="K22"/>
      <c r="L22" s="8"/>
      <c r="M22"/>
      <c r="N22" s="49">
        <v>6170</v>
      </c>
      <c r="O22" s="40" t="s">
        <v>52</v>
      </c>
      <c r="P22"/>
      <c r="Q22" s="41">
        <v>29</v>
      </c>
    </row>
    <row r="23" spans="1:17" ht="18" customHeight="1" x14ac:dyDescent="0.45">
      <c r="A23" s="27"/>
      <c r="B23" s="28"/>
      <c r="C23" s="43"/>
      <c r="D23" s="45"/>
      <c r="E23" s="29"/>
      <c r="F23" s="82" t="str">
        <f t="shared" si="0"/>
        <v xml:space="preserve"> </v>
      </c>
      <c r="G23" s="83"/>
      <c r="H23" s="30"/>
      <c r="I23" s="32"/>
      <c r="J23" s="67"/>
      <c r="K23"/>
      <c r="L23" s="8"/>
      <c r="M23"/>
      <c r="N23" s="49" t="s">
        <v>44</v>
      </c>
      <c r="O23" s="40" t="s">
        <v>43</v>
      </c>
      <c r="P23" s="11"/>
      <c r="Q23" s="41">
        <v>30</v>
      </c>
    </row>
    <row r="24" spans="1:17" ht="18" customHeight="1" x14ac:dyDescent="0.45">
      <c r="A24" s="27"/>
      <c r="B24" s="28"/>
      <c r="C24" s="43"/>
      <c r="D24" s="45"/>
      <c r="E24" s="29"/>
      <c r="F24" s="82" t="str">
        <f t="shared" si="0"/>
        <v xml:space="preserve"> </v>
      </c>
      <c r="G24" s="83"/>
      <c r="H24" s="30"/>
      <c r="I24" s="32"/>
      <c r="J24" s="67"/>
      <c r="K24"/>
      <c r="L24" s="8"/>
      <c r="M24"/>
      <c r="N24"/>
      <c r="O24" s="8"/>
      <c r="P24"/>
      <c r="Q24" s="41">
        <v>31</v>
      </c>
    </row>
    <row r="25" spans="1:17" ht="18" customHeight="1" x14ac:dyDescent="0.45">
      <c r="A25" s="27"/>
      <c r="B25" s="28"/>
      <c r="C25" s="43"/>
      <c r="D25" s="45"/>
      <c r="E25" s="29"/>
      <c r="F25" s="82" t="str">
        <f t="shared" si="0"/>
        <v xml:space="preserve"> </v>
      </c>
      <c r="G25" s="83"/>
      <c r="H25" s="30"/>
      <c r="I25" s="32"/>
      <c r="J25" s="67"/>
      <c r="N25"/>
      <c r="O25" s="8"/>
      <c r="P25"/>
      <c r="Q25"/>
    </row>
    <row r="26" spans="1:17" ht="18" customHeight="1" x14ac:dyDescent="0.45">
      <c r="A26" s="27"/>
      <c r="B26" s="28"/>
      <c r="C26" s="43"/>
      <c r="D26" s="45"/>
      <c r="E26" s="29"/>
      <c r="F26" s="82" t="str">
        <f t="shared" si="0"/>
        <v xml:space="preserve"> </v>
      </c>
      <c r="G26" s="83"/>
      <c r="H26" s="30"/>
      <c r="I26" s="32"/>
      <c r="J26" s="67"/>
      <c r="N26"/>
      <c r="O26" s="8"/>
      <c r="P26"/>
    </row>
    <row r="27" spans="1:17" ht="18" customHeight="1" x14ac:dyDescent="0.45">
      <c r="A27" s="27"/>
      <c r="B27" s="28"/>
      <c r="C27" s="43"/>
      <c r="D27" s="45"/>
      <c r="E27" s="29"/>
      <c r="F27" s="82" t="str">
        <f t="shared" si="0"/>
        <v xml:space="preserve"> </v>
      </c>
      <c r="G27" s="83"/>
      <c r="H27" s="30"/>
      <c r="I27" s="32"/>
      <c r="J27" s="67"/>
    </row>
    <row r="28" spans="1:17" ht="18" customHeight="1" x14ac:dyDescent="0.45">
      <c r="A28" s="27"/>
      <c r="B28" s="28"/>
      <c r="C28" s="43"/>
      <c r="D28" s="45"/>
      <c r="E28" s="29"/>
      <c r="F28" s="82" t="str">
        <f t="shared" si="0"/>
        <v xml:space="preserve"> </v>
      </c>
      <c r="G28" s="83"/>
      <c r="H28" s="30"/>
      <c r="I28" s="32"/>
      <c r="J28" s="67"/>
    </row>
    <row r="29" spans="1:17" ht="18" customHeight="1" thickBot="1" x14ac:dyDescent="0.5">
      <c r="A29" s="27"/>
      <c r="B29" s="28"/>
      <c r="C29" s="43"/>
      <c r="D29" s="45"/>
      <c r="E29" s="29"/>
      <c r="F29" s="82" t="str">
        <f t="shared" si="0"/>
        <v xml:space="preserve"> </v>
      </c>
      <c r="G29" s="83"/>
      <c r="H29" s="30"/>
      <c r="I29" s="33"/>
      <c r="J29" s="67"/>
    </row>
    <row r="30" spans="1:17" ht="18" customHeight="1" thickBot="1" x14ac:dyDescent="0.5">
      <c r="A30" s="114" t="s">
        <v>1</v>
      </c>
      <c r="B30" s="115"/>
      <c r="C30" s="115"/>
      <c r="D30" s="115"/>
      <c r="E30" s="116"/>
      <c r="F30" s="84">
        <f>SUMIF(H15:H29,0.1,F15:G29)</f>
        <v>0</v>
      </c>
      <c r="G30" s="109"/>
      <c r="H30" s="34"/>
      <c r="I30" s="35"/>
      <c r="J30" s="68"/>
    </row>
    <row r="31" spans="1:17" ht="18" customHeight="1" thickBot="1" x14ac:dyDescent="0.5">
      <c r="A31" s="98" t="s">
        <v>2</v>
      </c>
      <c r="B31" s="99"/>
      <c r="C31" s="99"/>
      <c r="D31" s="99"/>
      <c r="E31" s="100"/>
      <c r="F31" s="86">
        <f>INT(F30*10%)</f>
        <v>0</v>
      </c>
      <c r="G31" s="85"/>
      <c r="H31" s="36"/>
      <c r="I31" s="37" t="s">
        <v>3</v>
      </c>
      <c r="J31" s="37"/>
    </row>
    <row r="32" spans="1:17" ht="18" customHeight="1" thickBot="1" x14ac:dyDescent="0.5">
      <c r="A32" s="92" t="s">
        <v>48</v>
      </c>
      <c r="B32" s="93"/>
      <c r="C32" s="93"/>
      <c r="D32" s="93"/>
      <c r="E32" s="94"/>
      <c r="F32" s="84">
        <f>SUMIF(H15:H29,0,F15:G29)</f>
        <v>0</v>
      </c>
      <c r="G32" s="85"/>
      <c r="H32" s="36"/>
      <c r="I32" s="37"/>
      <c r="J32" s="37"/>
    </row>
    <row r="33" spans="1:10" ht="18" customHeight="1" thickBot="1" x14ac:dyDescent="0.5">
      <c r="A33" s="95" t="s">
        <v>4</v>
      </c>
      <c r="B33" s="96"/>
      <c r="C33" s="96"/>
      <c r="D33" s="96"/>
      <c r="E33" s="97"/>
      <c r="F33" s="86">
        <f>SUM(F30:G32)</f>
        <v>0</v>
      </c>
      <c r="G33" s="87"/>
      <c r="H33" s="38"/>
      <c r="I33" s="16"/>
      <c r="J33" s="16"/>
    </row>
    <row r="34" spans="1:10" ht="18" customHeight="1" x14ac:dyDescent="0.4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 x14ac:dyDescent="0.45">
      <c r="A35" s="91" t="s">
        <v>21</v>
      </c>
      <c r="B35" s="91"/>
      <c r="C35" s="91"/>
      <c r="D35" s="91"/>
      <c r="E35" s="91"/>
      <c r="F35" s="91"/>
      <c r="G35" s="39"/>
      <c r="H35" s="39"/>
      <c r="I35" s="39"/>
      <c r="J35" s="69"/>
    </row>
    <row r="36" spans="1:10" ht="18" customHeight="1" x14ac:dyDescent="0.45">
      <c r="A36" s="89" t="str">
        <f>納品伝票兼請求書①!M14</f>
        <v>○○銀行　○○支店　普通預金　№0000000　口座名義人　ｶ)　○○○○○○</v>
      </c>
      <c r="B36" s="89"/>
      <c r="C36" s="89"/>
      <c r="D36" s="89"/>
      <c r="E36" s="89"/>
      <c r="F36" s="89"/>
      <c r="G36" s="89"/>
      <c r="H36" s="89"/>
      <c r="I36" s="89"/>
      <c r="J36" s="70"/>
    </row>
    <row r="37" spans="1:10" ht="18" customHeight="1" x14ac:dyDescent="0.45">
      <c r="A37" s="90"/>
      <c r="B37" s="90"/>
      <c r="C37" s="88"/>
      <c r="D37" s="88"/>
      <c r="E37" s="88"/>
      <c r="F37" s="88"/>
      <c r="G37" s="88"/>
      <c r="H37" s="88"/>
      <c r="I37" s="88"/>
      <c r="J37" s="71"/>
    </row>
    <row r="38" spans="1:10" ht="18" customHeight="1" x14ac:dyDescent="0.45">
      <c r="A38" s="88"/>
      <c r="B38" s="88"/>
      <c r="C38" s="88"/>
      <c r="D38" s="88"/>
      <c r="E38" s="88"/>
      <c r="F38" s="88"/>
      <c r="G38" s="88"/>
      <c r="H38" s="88"/>
      <c r="I38" s="88"/>
      <c r="J38" s="71"/>
    </row>
    <row r="39" spans="1:10" ht="18" customHeight="1" x14ac:dyDescent="0.45">
      <c r="A39" s="16"/>
      <c r="B39" s="16"/>
      <c r="C39" s="37"/>
      <c r="D39" s="37"/>
      <c r="E39" s="16"/>
      <c r="F39" s="16"/>
      <c r="G39" s="16"/>
      <c r="H39" s="16"/>
      <c r="I39" s="16"/>
      <c r="J39" s="16"/>
    </row>
  </sheetData>
  <mergeCells count="38">
    <mergeCell ref="F19:G19"/>
    <mergeCell ref="F20:G20"/>
    <mergeCell ref="F21:G21"/>
    <mergeCell ref="F14:G14"/>
    <mergeCell ref="A30:E30"/>
    <mergeCell ref="F24:G24"/>
    <mergeCell ref="F25:G25"/>
    <mergeCell ref="F26:G26"/>
    <mergeCell ref="F27:G27"/>
    <mergeCell ref="A31:E31"/>
    <mergeCell ref="F31:G31"/>
    <mergeCell ref="A1:I1"/>
    <mergeCell ref="A3:I3"/>
    <mergeCell ref="A6:C6"/>
    <mergeCell ref="A14:B14"/>
    <mergeCell ref="G11:I11"/>
    <mergeCell ref="E11:F11"/>
    <mergeCell ref="F28:G28"/>
    <mergeCell ref="F29:G29"/>
    <mergeCell ref="F30:G30"/>
    <mergeCell ref="E9:F9"/>
    <mergeCell ref="A7:E7"/>
    <mergeCell ref="A8:E8"/>
    <mergeCell ref="F22:G22"/>
    <mergeCell ref="F23:G23"/>
    <mergeCell ref="F32:G32"/>
    <mergeCell ref="F33:G33"/>
    <mergeCell ref="A38:I38"/>
    <mergeCell ref="A36:I36"/>
    <mergeCell ref="A37:I37"/>
    <mergeCell ref="A35:F35"/>
    <mergeCell ref="A32:E32"/>
    <mergeCell ref="A33:E33"/>
    <mergeCell ref="M8:O8"/>
    <mergeCell ref="F15:G15"/>
    <mergeCell ref="F16:G16"/>
    <mergeCell ref="F17:G17"/>
    <mergeCell ref="F18:G18"/>
  </mergeCells>
  <phoneticPr fontId="3"/>
  <dataValidations count="5">
    <dataValidation imeMode="off" allowBlank="1" showInputMessage="1" showErrorMessage="1" sqref="H30 A32 C15:E29" xr:uid="{69393D4A-5C54-4F27-9663-2374028AE32D}"/>
    <dataValidation imeMode="hiragana" allowBlank="1" showInputMessage="1" showErrorMessage="1" sqref="A34:B34 E12:J12 A35:A38 B36:F38 B9:D12 F10 E10:E11 G35:J38 G8:G11 H5:J10 A5:A12 B5:G6 A1:C4 E1:J4 D1:D3 I15:J29 A15:A30 B16:B29" xr:uid="{457FF8D4-0D4C-4B10-8BFB-D13B24A20AF0}"/>
    <dataValidation type="list" allowBlank="1" showInputMessage="1" showErrorMessage="1" sqref="Q3" xr:uid="{A5120DBC-13DA-4B5D-AC75-FC91F09A9CCD}">
      <formula1>$Q$18:$Q$24</formula1>
    </dataValidation>
    <dataValidation type="list" allowBlank="1" showInputMessage="1" showErrorMessage="1" sqref="M11" xr:uid="{A864E4BE-E448-44CE-B279-29AB48D7E238}">
      <formula1>$N$18:$N$23</formula1>
    </dataValidation>
    <dataValidation type="list" imeMode="off" allowBlank="1" showInputMessage="1" showErrorMessage="1" sqref="H15:H29" xr:uid="{406E53E4-9C03-43CB-B683-907A232753F9}">
      <formula1>$M$18:$M$20</formula1>
    </dataValidation>
  </dataValidations>
  <pageMargins left="0.70866141732283472" right="0.70866141732283472" top="0.94488188976377963" bottom="0.74803149606299213" header="0.31496062992125984" footer="0.31496062992125984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納品伝票兼請求書①</vt:lpstr>
      <vt:lpstr>納品伝票兼請求書①!Print_Area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久家 康広</dc:creator>
  <cp:lastModifiedBy>久家 康広</cp:lastModifiedBy>
  <cp:lastPrinted>2023-06-12T05:05:32Z</cp:lastPrinted>
  <dcterms:created xsi:type="dcterms:W3CDTF">2023-05-29T06:59:57Z</dcterms:created>
  <dcterms:modified xsi:type="dcterms:W3CDTF">2023-06-12T06:00:09Z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898201988</vt:i4>
  </property>
  <property fmtid="{D5CDD505-2E9C-101B-9397-08002B2CF9AE}" pid="3" name="_NewReviewCycle">
    <vt:lpwstr/>
  </property>
  <property fmtid="{D5CDD505-2E9C-101B-9397-08002B2CF9AE}" pid="4" name="_EmailSubject">
    <vt:lpwstr>ホームページ改修及び添付資料の追加・変更の予定について</vt:lpwstr>
  </property>
</Properties>
</file>