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購買管理部\■購買管理部_閲覧書類\2023インボイス対応_各書式\202310改訂版\"/>
    </mc:Choice>
  </mc:AlternateContent>
  <xr:revisionPtr revIDLastSave="0" documentId="13_ncr:1_{E2A892C3-2B6E-45D8-8C98-8A6982C7C07C}" xr6:coauthVersionLast="47" xr6:coauthVersionMax="47" xr10:uidLastSave="{00000000-0000-0000-0000-000000000000}"/>
  <bookViews>
    <workbookView xWindow="11610" yWindow="900" windowWidth="23865" windowHeight="19890" xr2:uid="{1E91EC7B-12CA-4A1A-82FE-AF49930E610C}"/>
  </bookViews>
  <sheets>
    <sheet name="出来高請求 " sheetId="4" r:id="rId1"/>
    <sheet name="データチェック" sheetId="9" r:id="rId2"/>
    <sheet name="入力方法" sheetId="8" r:id="rId3"/>
  </sheets>
  <definedNames>
    <definedName name="_xlnm.Print_Area" localSheetId="0">'出来高請求 '!$A$1:$AR$176</definedName>
    <definedName name="_xlnm.Print_Area" localSheetId="2">入力方法!$A$1:$BR$114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0" i="4" l="1"/>
  <c r="I152" i="4"/>
  <c r="Y144" i="4"/>
  <c r="I144" i="4"/>
  <c r="AH136" i="4"/>
  <c r="AE136" i="4"/>
  <c r="Y136" i="4"/>
  <c r="I136" i="4"/>
  <c r="K127" i="4"/>
  <c r="Y152" i="4"/>
  <c r="F104" i="4"/>
  <c r="AE144" i="4" l="1"/>
  <c r="B136" i="4"/>
  <c r="AI123" i="4" s="1"/>
  <c r="AD128" i="4"/>
  <c r="T123" i="4"/>
  <c r="H123" i="4"/>
  <c r="AE118" i="4"/>
  <c r="AE115" i="4"/>
  <c r="AE109" i="4"/>
  <c r="AE103" i="4"/>
  <c r="AF101" i="4"/>
  <c r="AF99" i="4"/>
  <c r="B117" i="4"/>
  <c r="Q117" i="4" s="1"/>
  <c r="B112" i="4"/>
  <c r="Q112" i="4" s="1"/>
  <c r="N106" i="4"/>
  <c r="F106" i="4"/>
  <c r="F102" i="4"/>
  <c r="AG95" i="4"/>
  <c r="C10" i="9"/>
  <c r="D10" i="9" s="1"/>
  <c r="E10" i="9" s="1"/>
  <c r="I56" i="4"/>
  <c r="Y56" i="4" s="1"/>
  <c r="K39" i="4"/>
  <c r="I48" i="4" s="1"/>
  <c r="C21" i="9"/>
  <c r="D21" i="9" s="1"/>
  <c r="C20" i="9"/>
  <c r="D20" i="9" s="1"/>
  <c r="E20" i="9" s="1"/>
  <c r="C19" i="9"/>
  <c r="D19" i="9" s="1"/>
  <c r="E19" i="9" s="1"/>
  <c r="C18" i="9"/>
  <c r="D18" i="9" s="1"/>
  <c r="E18" i="9" s="1"/>
  <c r="C17" i="9"/>
  <c r="D17" i="9" s="1"/>
  <c r="E17" i="9" s="1"/>
  <c r="C16" i="9"/>
  <c r="D16" i="9" s="1"/>
  <c r="E16" i="9" s="1"/>
  <c r="C15" i="9"/>
  <c r="D15" i="9" s="1"/>
  <c r="E15" i="9" s="1"/>
  <c r="C14" i="9"/>
  <c r="D14" i="9" s="1"/>
  <c r="E14" i="9" s="1"/>
  <c r="C13" i="9"/>
  <c r="D13" i="9" s="1"/>
  <c r="E13" i="9" s="1"/>
  <c r="C12" i="9"/>
  <c r="D12" i="9" s="1"/>
  <c r="E12" i="9" s="1"/>
  <c r="C11" i="9"/>
  <c r="D11" i="9" s="1"/>
  <c r="E11" i="9" s="1"/>
  <c r="C9" i="9"/>
  <c r="D9" i="9" s="1"/>
  <c r="E9" i="9" s="1"/>
  <c r="C8" i="9"/>
  <c r="D8" i="9" s="1"/>
  <c r="E8" i="9" s="1"/>
  <c r="C7" i="9"/>
  <c r="D7" i="9" s="1"/>
  <c r="I64" i="4" l="1"/>
  <c r="E21" i="9"/>
  <c r="C4" i="9"/>
  <c r="E7" i="9"/>
  <c r="Z1" i="4" l="1"/>
  <c r="Z89" i="4"/>
  <c r="Z56" i="8"/>
  <c r="L39" i="8"/>
  <c r="J48" i="8" s="1"/>
  <c r="AJ35" i="8"/>
  <c r="AF48" i="8" s="1"/>
  <c r="AI48" i="8" s="1"/>
  <c r="AF62" i="8" s="1"/>
  <c r="R29" i="8"/>
  <c r="R24" i="8"/>
  <c r="J64" i="8" l="1"/>
  <c r="Z48" i="8"/>
  <c r="Z64" i="8" s="1"/>
  <c r="AI35" i="4"/>
  <c r="AE48" i="4" s="1"/>
  <c r="Q29" i="4"/>
  <c r="Q24" i="4"/>
  <c r="Y48" i="4" l="1"/>
  <c r="Y64" i="4" s="1"/>
  <c r="AH48" i="4"/>
  <c r="AE6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髙垣 周治</author>
  </authors>
  <commentList>
    <comment ref="AD40" authorId="0" shapeId="0" xr:uid="{9C3D137F-EA46-4CED-B18C-82079979A6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必ず契約上の支払条件である支払率を入力してください。
</t>
        </r>
        <r>
          <rPr>
            <b/>
            <sz val="9"/>
            <color indexed="10"/>
            <rFont val="MS P ゴシック"/>
            <family val="3"/>
            <charset val="128"/>
          </rPr>
          <t>※出来高100％になった場合も、契約上の支払率が90％であれば必ず90％と入力をお願いします。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<sst xmlns="http://schemas.openxmlformats.org/spreadsheetml/2006/main" count="226" uniqueCount="91">
  <si>
    <t>請求書</t>
    <rPh sb="0" eb="3">
      <t>セイキュウショ</t>
    </rPh>
    <phoneticPr fontId="3"/>
  </si>
  <si>
    <t>正</t>
    <rPh sb="0" eb="1">
      <t>セイ</t>
    </rPh>
    <phoneticPr fontId="3"/>
  </si>
  <si>
    <t>御中</t>
    <rPh sb="0" eb="2">
      <t>オンチュウ</t>
    </rPh>
    <phoneticPr fontId="3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</si>
  <si>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3"/>
  </si>
  <si>
    <t>工事コード</t>
    <rPh sb="0" eb="2">
      <t>コウジ</t>
    </rPh>
    <phoneticPr fontId="3"/>
  </si>
  <si>
    <t>契約No</t>
    <rPh sb="0" eb="2">
      <t>ケイヤク</t>
    </rPh>
    <phoneticPr fontId="3"/>
  </si>
  <si>
    <t>工事名称</t>
    <rPh sb="0" eb="4">
      <t>コウジメイショウ</t>
    </rPh>
    <phoneticPr fontId="3"/>
  </si>
  <si>
    <t>工事概要</t>
    <rPh sb="0" eb="4">
      <t>コウジガイヨウ</t>
    </rPh>
    <phoneticPr fontId="3"/>
  </si>
  <si>
    <t>契約金額</t>
    <rPh sb="0" eb="2">
      <t>ケイヤク</t>
    </rPh>
    <rPh sb="2" eb="4">
      <t>キンガク</t>
    </rPh>
    <phoneticPr fontId="3"/>
  </si>
  <si>
    <t>税率</t>
    <rPh sb="0" eb="2">
      <t>ゼイリツ</t>
    </rPh>
    <phoneticPr fontId="3"/>
  </si>
  <si>
    <t>消費税額</t>
    <rPh sb="0" eb="3">
      <t>ショウヒゼイ</t>
    </rPh>
    <rPh sb="3" eb="4">
      <t>ガク</t>
    </rPh>
    <phoneticPr fontId="3"/>
  </si>
  <si>
    <t>税率</t>
    <phoneticPr fontId="3"/>
  </si>
  <si>
    <t>請求期間</t>
    <rPh sb="0" eb="2">
      <t>セイキュウ</t>
    </rPh>
    <rPh sb="2" eb="4">
      <t>キカン</t>
    </rPh>
    <phoneticPr fontId="3"/>
  </si>
  <si>
    <t>～</t>
    <phoneticPr fontId="3"/>
  </si>
  <si>
    <t>出来高に対する請求額</t>
    <rPh sb="0" eb="3">
      <t>デキダカ</t>
    </rPh>
    <rPh sb="4" eb="5">
      <t>タイ</t>
    </rPh>
    <rPh sb="7" eb="10">
      <t>セイキュウガク</t>
    </rPh>
    <phoneticPr fontId="3"/>
  </si>
  <si>
    <t>税込額</t>
    <rPh sb="0" eb="2">
      <t>ゼイコミ</t>
    </rPh>
    <rPh sb="2" eb="3">
      <t>ガク</t>
    </rPh>
    <phoneticPr fontId="3"/>
  </si>
  <si>
    <t>前回までの領収額</t>
    <rPh sb="0" eb="2">
      <t>ゼンカイ</t>
    </rPh>
    <rPh sb="5" eb="8">
      <t>リョウシュウガク</t>
    </rPh>
    <phoneticPr fontId="3"/>
  </si>
  <si>
    <t>前回までの出来高金額</t>
    <rPh sb="0" eb="2">
      <t>ゼンカイ</t>
    </rPh>
    <rPh sb="5" eb="8">
      <t>デキダカ</t>
    </rPh>
    <rPh sb="8" eb="10">
      <t>キンガク</t>
    </rPh>
    <phoneticPr fontId="3"/>
  </si>
  <si>
    <t>当月出来高金額</t>
    <rPh sb="0" eb="2">
      <t>トウゲツ</t>
    </rPh>
    <rPh sb="2" eb="5">
      <t>デキダカ</t>
    </rPh>
    <rPh sb="5" eb="7">
      <t>キンガク</t>
    </rPh>
    <phoneticPr fontId="3"/>
  </si>
  <si>
    <t>工事完了</t>
    <rPh sb="0" eb="4">
      <t>コウジカンリョウ</t>
    </rPh>
    <phoneticPr fontId="3"/>
  </si>
  <si>
    <t>常傭払</t>
    <rPh sb="0" eb="1">
      <t>ツネ</t>
    </rPh>
    <rPh sb="1" eb="2">
      <t>ヨウ</t>
    </rPh>
    <rPh sb="2" eb="3">
      <t>フツ</t>
    </rPh>
    <phoneticPr fontId="3"/>
  </si>
  <si>
    <t>予算コード</t>
    <rPh sb="0" eb="2">
      <t>ヨサン</t>
    </rPh>
    <phoneticPr fontId="3"/>
  </si>
  <si>
    <t>予算名</t>
    <rPh sb="0" eb="2">
      <t>ヨサン</t>
    </rPh>
    <rPh sb="2" eb="3">
      <t>メイ</t>
    </rPh>
    <phoneticPr fontId="3"/>
  </si>
  <si>
    <t>金額（税込）</t>
    <rPh sb="0" eb="2">
      <t>キンガク</t>
    </rPh>
    <rPh sb="3" eb="5">
      <t>ゼイコミ</t>
    </rPh>
    <phoneticPr fontId="3"/>
  </si>
  <si>
    <t>支払区分</t>
    <rPh sb="0" eb="2">
      <t>シハライ</t>
    </rPh>
    <rPh sb="2" eb="4">
      <t>クブン</t>
    </rPh>
    <phoneticPr fontId="3"/>
  </si>
  <si>
    <t>当初契約金額（税込）</t>
    <rPh sb="0" eb="2">
      <t>トウショ</t>
    </rPh>
    <rPh sb="2" eb="4">
      <t>ケイヤク</t>
    </rPh>
    <rPh sb="4" eb="6">
      <t>キンガク</t>
    </rPh>
    <rPh sb="7" eb="9">
      <t>ゼイコ</t>
    </rPh>
    <phoneticPr fontId="3"/>
  </si>
  <si>
    <t>当月迄出来高金額</t>
    <rPh sb="0" eb="2">
      <t>トウゲツ</t>
    </rPh>
    <rPh sb="2" eb="3">
      <t>マデ</t>
    </rPh>
    <rPh sb="3" eb="6">
      <t>デキダカ</t>
    </rPh>
    <rPh sb="6" eb="8">
      <t>キンガク</t>
    </rPh>
    <phoneticPr fontId="3"/>
  </si>
  <si>
    <t>担当者</t>
    <rPh sb="0" eb="3">
      <t>タントウシャ</t>
    </rPh>
    <phoneticPr fontId="3"/>
  </si>
  <si>
    <t>給排水衛生</t>
    <rPh sb="0" eb="5">
      <t>キュウハイスイエイセイ</t>
    </rPh>
    <phoneticPr fontId="3"/>
  </si>
  <si>
    <t>出来高</t>
    <rPh sb="0" eb="2">
      <t>デキ</t>
    </rPh>
    <rPh sb="2" eb="3">
      <t>タカ</t>
    </rPh>
    <phoneticPr fontId="3"/>
  </si>
  <si>
    <t>（１）黄網掛け部のみ入力</t>
    <rPh sb="3" eb="4">
      <t>キ</t>
    </rPh>
    <rPh sb="4" eb="6">
      <t>アミカ</t>
    </rPh>
    <rPh sb="7" eb="8">
      <t>ブ</t>
    </rPh>
    <rPh sb="10" eb="12">
      <t>ニュウリョク</t>
    </rPh>
    <phoneticPr fontId="3"/>
  </si>
  <si>
    <t>（２）原則として外注契約は100万円以上支払率90％</t>
    <rPh sb="3" eb="5">
      <t>ゲンソク</t>
    </rPh>
    <rPh sb="8" eb="10">
      <t>ガイチュウ</t>
    </rPh>
    <rPh sb="10" eb="12">
      <t>ケイヤク</t>
    </rPh>
    <rPh sb="16" eb="17">
      <t>マン</t>
    </rPh>
    <rPh sb="17" eb="18">
      <t>エン</t>
    </rPh>
    <rPh sb="18" eb="20">
      <t>イジョウ</t>
    </rPh>
    <rPh sb="20" eb="23">
      <t>シハライリツ</t>
    </rPh>
    <phoneticPr fontId="3"/>
  </si>
  <si>
    <t>（３）原則として労務契約は200万円以上支払率90％</t>
    <rPh sb="3" eb="5">
      <t>ゲンソク</t>
    </rPh>
    <rPh sb="8" eb="10">
      <t>ロウム</t>
    </rPh>
    <rPh sb="10" eb="12">
      <t>ケイヤク</t>
    </rPh>
    <rPh sb="16" eb="17">
      <t>マン</t>
    </rPh>
    <rPh sb="17" eb="18">
      <t>エン</t>
    </rPh>
    <rPh sb="18" eb="20">
      <t>イジョウ</t>
    </rPh>
    <rPh sb="20" eb="23">
      <t>シハライリツ</t>
    </rPh>
    <phoneticPr fontId="3"/>
  </si>
  <si>
    <t>（４）出来高100％の時には支払率100％になります</t>
    <rPh sb="3" eb="6">
      <t>デキダカ</t>
    </rPh>
    <rPh sb="11" eb="12">
      <t>トキ</t>
    </rPh>
    <rPh sb="14" eb="17">
      <t>シハライリツ</t>
    </rPh>
    <phoneticPr fontId="3"/>
  </si>
  <si>
    <t>提出日</t>
    <rPh sb="0" eb="3">
      <t>テイシュツビ</t>
    </rPh>
    <phoneticPr fontId="3"/>
  </si>
  <si>
    <t>適格事業者番号</t>
    <rPh sb="0" eb="5">
      <t>テキカクジギョウシャ</t>
    </rPh>
    <rPh sb="5" eb="7">
      <t>バンゴウ</t>
    </rPh>
    <phoneticPr fontId="2"/>
  </si>
  <si>
    <t>出来高は小数点２桁まで</t>
    <rPh sb="0" eb="3">
      <t>デキダカ</t>
    </rPh>
    <rPh sb="4" eb="7">
      <t>ショウスウテン</t>
    </rPh>
    <rPh sb="8" eb="9">
      <t>ケタ</t>
    </rPh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</si>
  <si>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</si>
  <si>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</si>
  <si>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業者コード</t>
    <rPh sb="0" eb="2">
      <t>ギョウシャ</t>
    </rPh>
    <phoneticPr fontId="3"/>
  </si>
  <si>
    <t>外注</t>
    <rPh sb="0" eb="2">
      <t>ガイチュウ</t>
    </rPh>
    <phoneticPr fontId="3"/>
  </si>
  <si>
    <t>労務</t>
    <rPh sb="0" eb="2">
      <t>ロウム</t>
    </rPh>
    <phoneticPr fontId="3"/>
  </si>
  <si>
    <t>常傭</t>
    <rPh sb="0" eb="1">
      <t>ツネ</t>
    </rPh>
    <rPh sb="1" eb="2">
      <t>ヨウ</t>
    </rPh>
    <phoneticPr fontId="3"/>
  </si>
  <si>
    <t>所　　長</t>
    <rPh sb="0" eb="1">
      <t>ショ</t>
    </rPh>
    <rPh sb="3" eb="4">
      <t>チョウ</t>
    </rPh>
    <phoneticPr fontId="3"/>
  </si>
  <si>
    <t>決　　裁</t>
    <rPh sb="0" eb="1">
      <t>ケツ</t>
    </rPh>
    <rPh sb="3" eb="4">
      <t>サイ</t>
    </rPh>
    <phoneticPr fontId="3"/>
  </si>
  <si>
    <t>副</t>
    <rPh sb="0" eb="1">
      <t>フク</t>
    </rPh>
    <phoneticPr fontId="3"/>
  </si>
  <si>
    <t>T</t>
    <phoneticPr fontId="3"/>
  </si>
  <si>
    <t>A</t>
    <phoneticPr fontId="3"/>
  </si>
  <si>
    <t>〇〇〇〇　工事</t>
    <rPh sb="5" eb="7">
      <t>コウジ</t>
    </rPh>
    <phoneticPr fontId="3"/>
  </si>
  <si>
    <t>初期値</t>
    <rPh sb="0" eb="3">
      <t>ショキチ</t>
    </rPh>
    <phoneticPr fontId="3"/>
  </si>
  <si>
    <t>入力値</t>
    <rPh sb="0" eb="3">
      <t>ニュウリョクチ</t>
    </rPh>
    <phoneticPr fontId="3"/>
  </si>
  <si>
    <t>判定</t>
    <rPh sb="0" eb="2">
      <t>ハンテイ</t>
    </rPh>
    <phoneticPr fontId="3"/>
  </si>
  <si>
    <t>00000000</t>
  </si>
  <si>
    <t>工事名称</t>
    <phoneticPr fontId="3"/>
  </si>
  <si>
    <t>〇〇〇〇　工事</t>
    <phoneticPr fontId="3"/>
  </si>
  <si>
    <t>総合判定</t>
    <rPh sb="0" eb="4">
      <t>ソウゴウハンテイ</t>
    </rPh>
    <phoneticPr fontId="3"/>
  </si>
  <si>
    <t>契約No</t>
    <phoneticPr fontId="3"/>
  </si>
  <si>
    <t>工事概要</t>
    <phoneticPr fontId="3"/>
  </si>
  <si>
    <t>当初契約金額（税込）</t>
    <phoneticPr fontId="3"/>
  </si>
  <si>
    <t>担当者</t>
    <phoneticPr fontId="3"/>
  </si>
  <si>
    <t>請求期間</t>
    <phoneticPr fontId="3"/>
  </si>
  <si>
    <t>出来高</t>
    <phoneticPr fontId="3"/>
  </si>
  <si>
    <t>前回までの領収額</t>
    <phoneticPr fontId="3"/>
  </si>
  <si>
    <t>空欄の場合NG</t>
    <rPh sb="0" eb="2">
      <t>クウラン</t>
    </rPh>
    <rPh sb="3" eb="5">
      <t>バアイ</t>
    </rPh>
    <phoneticPr fontId="3"/>
  </si>
  <si>
    <t>初期値と同じ、又は、空欄の場合NG</t>
    <rPh sb="0" eb="3">
      <t>ショキチ</t>
    </rPh>
    <rPh sb="4" eb="5">
      <t>オナ</t>
    </rPh>
    <rPh sb="7" eb="8">
      <t>マタ</t>
    </rPh>
    <rPh sb="10" eb="12">
      <t>クウラン</t>
    </rPh>
    <rPh sb="13" eb="15">
      <t>バアイ</t>
    </rPh>
    <phoneticPr fontId="3"/>
  </si>
  <si>
    <t>入力項目</t>
    <rPh sb="0" eb="4">
      <t>ニュウリョクコウモク</t>
    </rPh>
    <phoneticPr fontId="3"/>
  </si>
  <si>
    <t>エラーメッセージ</t>
    <phoneticPr fontId="3"/>
  </si>
  <si>
    <t>〇〇</t>
    <phoneticPr fontId="3"/>
  </si>
  <si>
    <t>*************</t>
    <phoneticPr fontId="3"/>
  </si>
  <si>
    <t>********</t>
    <phoneticPr fontId="3"/>
  </si>
  <si>
    <t>*********</t>
    <phoneticPr fontId="3"/>
  </si>
  <si>
    <t>**************************</t>
    <phoneticPr fontId="3"/>
  </si>
  <si>
    <t>株式会社〇〇〇工務店</t>
    <rPh sb="0" eb="2">
      <t>カブシキ</t>
    </rPh>
    <rPh sb="2" eb="4">
      <t>カイシャ</t>
    </rPh>
    <rPh sb="7" eb="10">
      <t>コウムテン</t>
    </rPh>
    <phoneticPr fontId="3"/>
  </si>
  <si>
    <t>長谷工</t>
    <rPh sb="0" eb="3">
      <t>ハセコウ</t>
    </rPh>
    <phoneticPr fontId="3"/>
  </si>
  <si>
    <t>当月請求額</t>
    <rPh sb="0" eb="2">
      <t>トウゲツ</t>
    </rPh>
    <rPh sb="2" eb="4">
      <t>セイキュウ</t>
    </rPh>
    <rPh sb="4" eb="5">
      <t>ガク</t>
    </rPh>
    <phoneticPr fontId="3"/>
  </si>
  <si>
    <t>電話番号</t>
    <rPh sb="0" eb="4">
      <t>デンワバンゴウ</t>
    </rPh>
    <phoneticPr fontId="3"/>
  </si>
  <si>
    <t>初期値と同じ、又は、マイナスの場合NG</t>
    <rPh sb="0" eb="3">
      <t>ショキチ</t>
    </rPh>
    <rPh sb="4" eb="5">
      <t>オナ</t>
    </rPh>
    <rPh sb="7" eb="8">
      <t>マタ</t>
    </rPh>
    <rPh sb="15" eb="17">
      <t>バアイ</t>
    </rPh>
    <phoneticPr fontId="3"/>
  </si>
  <si>
    <t>データチェック</t>
    <phoneticPr fontId="3"/>
  </si>
  <si>
    <t>判定の項目が全てOKにならないと、総合判定がOKになりません。</t>
    <rPh sb="0" eb="2">
      <t>ハンテイ</t>
    </rPh>
    <rPh sb="3" eb="5">
      <t>コウモク</t>
    </rPh>
    <rPh sb="6" eb="7">
      <t>スベ</t>
    </rPh>
    <rPh sb="17" eb="19">
      <t>ソウゴウ</t>
    </rPh>
    <rPh sb="19" eb="21">
      <t>ハンテイ</t>
    </rPh>
    <phoneticPr fontId="3"/>
  </si>
  <si>
    <t>総合判定がNGの場合、出来高請求書の上部にエラーメッセージ（入力に不備があります！）が消えません。</t>
    <rPh sb="0" eb="2">
      <t>ソウゴウ</t>
    </rPh>
    <rPh sb="2" eb="4">
      <t>ハンテイ</t>
    </rPh>
    <rPh sb="8" eb="10">
      <t>バアイ</t>
    </rPh>
    <rPh sb="11" eb="14">
      <t>デキダカ</t>
    </rPh>
    <rPh sb="14" eb="16">
      <t>セイキュウ</t>
    </rPh>
    <rPh sb="16" eb="17">
      <t>ショ</t>
    </rPh>
    <rPh sb="18" eb="20">
      <t>ジョウブ</t>
    </rPh>
    <rPh sb="30" eb="32">
      <t>ニュウリョク</t>
    </rPh>
    <rPh sb="33" eb="35">
      <t>フビ</t>
    </rPh>
    <rPh sb="43" eb="44">
      <t>キ</t>
    </rPh>
    <phoneticPr fontId="3"/>
  </si>
  <si>
    <t>減額金額（税込）</t>
    <rPh sb="0" eb="2">
      <t>ゲンガク</t>
    </rPh>
    <rPh sb="2" eb="4">
      <t>キンガク</t>
    </rPh>
    <rPh sb="5" eb="7">
      <t>ゼイコ</t>
    </rPh>
    <phoneticPr fontId="3"/>
  </si>
  <si>
    <t>減額金額</t>
    <rPh sb="0" eb="2">
      <t>ゲンガク</t>
    </rPh>
    <rPh sb="2" eb="4">
      <t>キンガク</t>
    </rPh>
    <phoneticPr fontId="3"/>
  </si>
  <si>
    <t>*************</t>
    <phoneticPr fontId="3"/>
  </si>
  <si>
    <t>〇〇工事</t>
    <rPh sb="2" eb="4">
      <t>コウジ</t>
    </rPh>
    <phoneticPr fontId="3"/>
  </si>
  <si>
    <t>※</t>
    <phoneticPr fontId="3"/>
  </si>
  <si>
    <t>-</t>
    <phoneticPr fontId="3"/>
  </si>
  <si>
    <t>2023.9 改訂</t>
    <rPh sb="7" eb="9">
      <t>カイテイ</t>
    </rPh>
    <phoneticPr fontId="3"/>
  </si>
  <si>
    <t>2023.10 改訂</t>
    <rPh sb="8" eb="10">
      <t>カイテイ</t>
    </rPh>
    <phoneticPr fontId="3"/>
  </si>
  <si>
    <t>当月支払率</t>
    <rPh sb="0" eb="2">
      <t>トウゲツ</t>
    </rPh>
    <rPh sb="2" eb="4">
      <t>シハライ</t>
    </rPh>
    <rPh sb="4" eb="5">
      <t>リツ</t>
    </rPh>
    <phoneticPr fontId="3"/>
  </si>
  <si>
    <t>契約支払率</t>
    <rPh sb="0" eb="2">
      <t>ケイヤク</t>
    </rPh>
    <rPh sb="2" eb="5">
      <t>シハライリツ</t>
    </rPh>
    <phoneticPr fontId="3"/>
  </si>
  <si>
    <t>契約支払率</t>
    <rPh sb="0" eb="2">
      <t>ケイヤク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</si>
</sst>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/mm/dd"/>
    <numFmt numFmtId="177" formatCode="&quot;NG&quot;;&quot;NG&quot;;&quot;OK&quot;"/>
    <numFmt numFmtId="178" formatCode="[$-F800]dddd\,\ mmmm\ dd\,\ yyyy"/>
    <numFmt numFmtId="179" formatCode="&quot;¥&quot;#,##0;[Red]&quot;¥&quot;\-#,##0;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HGP創英角ﾎﾟｯﾌﾟ体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7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6" fontId="7" fillId="0" borderId="0" xfId="1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7" fillId="0" borderId="0" xfId="2" applyFont="1" applyBorder="1" applyAlignment="1">
      <alignment horizontal="center" vertical="center"/>
    </xf>
    <xf numFmtId="10" fontId="6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6" fontId="6" fillId="0" borderId="5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>
      <alignment vertical="center"/>
    </xf>
    <xf numFmtId="0" fontId="7" fillId="0" borderId="44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6" fontId="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 textRotation="255"/>
    </xf>
    <xf numFmtId="9" fontId="6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6" fontId="0" fillId="0" borderId="3" xfId="1" applyFont="1" applyFill="1" applyBorder="1">
      <alignment vertical="center"/>
    </xf>
    <xf numFmtId="177" fontId="0" fillId="6" borderId="3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9" fontId="6" fillId="0" borderId="0" xfId="0" applyNumberFormat="1" applyFont="1" applyAlignment="1">
      <alignment horizontal="center" vertical="center"/>
    </xf>
    <xf numFmtId="0" fontId="7" fillId="0" borderId="10" xfId="0" applyFont="1" applyBorder="1">
      <alignment vertical="center"/>
    </xf>
    <xf numFmtId="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7" fontId="0" fillId="6" borderId="0" xfId="0" applyNumberFormat="1" applyFill="1" applyAlignment="1">
      <alignment horizontal="center" vertical="center"/>
    </xf>
    <xf numFmtId="177" fontId="0" fillId="5" borderId="0" xfId="0" applyNumberFormat="1" applyFill="1" applyAlignment="1">
      <alignment horizontal="center" vertical="center"/>
    </xf>
    <xf numFmtId="177" fontId="0" fillId="7" borderId="0" xfId="0" applyNumberFormat="1" applyFill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3" borderId="0" xfId="0" applyFont="1" applyFill="1">
      <alignment vertical="center"/>
    </xf>
    <xf numFmtId="177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8" fontId="6" fillId="0" borderId="3" xfId="0" applyNumberFormat="1" applyFont="1" applyBorder="1" applyProtection="1">
      <alignment vertical="center"/>
      <protection locked="0"/>
    </xf>
    <xf numFmtId="178" fontId="6" fillId="5" borderId="3" xfId="0" applyNumberFormat="1" applyFont="1" applyFill="1" applyBorder="1" applyProtection="1">
      <alignment vertical="center"/>
      <protection locked="0"/>
    </xf>
    <xf numFmtId="0" fontId="21" fillId="0" borderId="3" xfId="0" applyFont="1" applyBorder="1">
      <alignment vertical="center"/>
    </xf>
    <xf numFmtId="0" fontId="7" fillId="4" borderId="0" xfId="0" applyFont="1" applyFill="1" applyAlignment="1">
      <alignment vertical="center" shrinkToFit="1"/>
    </xf>
    <xf numFmtId="49" fontId="6" fillId="0" borderId="3" xfId="0" applyNumberFormat="1" applyFont="1" applyBorder="1">
      <alignment vertical="center"/>
    </xf>
    <xf numFmtId="0" fontId="6" fillId="5" borderId="3" xfId="0" applyFont="1" applyFill="1" applyBorder="1">
      <alignment vertical="center"/>
    </xf>
    <xf numFmtId="0" fontId="7" fillId="4" borderId="0" xfId="0" applyFont="1" applyFill="1">
      <alignment vertical="center"/>
    </xf>
    <xf numFmtId="0" fontId="0" fillId="4" borderId="0" xfId="0" applyFill="1">
      <alignment vertical="center"/>
    </xf>
    <xf numFmtId="0" fontId="2" fillId="0" borderId="3" xfId="0" applyFont="1" applyBorder="1">
      <alignment vertical="center"/>
    </xf>
    <xf numFmtId="0" fontId="7" fillId="0" borderId="3" xfId="0" applyFont="1" applyBorder="1">
      <alignment vertical="center"/>
    </xf>
    <xf numFmtId="6" fontId="6" fillId="5" borderId="3" xfId="0" applyNumberFormat="1" applyFont="1" applyFill="1" applyBorder="1">
      <alignment vertical="center"/>
    </xf>
    <xf numFmtId="177" fontId="0" fillId="7" borderId="3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14" fontId="6" fillId="5" borderId="3" xfId="0" applyNumberFormat="1" applyFont="1" applyFill="1" applyBorder="1">
      <alignment vertical="center"/>
    </xf>
    <xf numFmtId="9" fontId="0" fillId="0" borderId="3" xfId="0" applyNumberFormat="1" applyBorder="1">
      <alignment vertical="center"/>
    </xf>
    <xf numFmtId="9" fontId="6" fillId="5" borderId="3" xfId="0" applyNumberFormat="1" applyFont="1" applyFill="1" applyBorder="1">
      <alignment vertical="center"/>
    </xf>
    <xf numFmtId="10" fontId="0" fillId="0" borderId="3" xfId="0" applyNumberFormat="1" applyBorder="1">
      <alignment vertical="center"/>
    </xf>
    <xf numFmtId="10" fontId="6" fillId="5" borderId="3" xfId="0" applyNumberFormat="1" applyFont="1" applyFill="1" applyBorder="1">
      <alignment vertical="center"/>
    </xf>
    <xf numFmtId="49" fontId="6" fillId="5" borderId="3" xfId="0" applyNumberFormat="1" applyFont="1" applyFill="1" applyBorder="1">
      <alignment vertical="center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3" fillId="2" borderId="8" xfId="0" applyFont="1" applyFill="1" applyBorder="1" applyAlignment="1" applyProtection="1">
      <alignment vertical="top" wrapText="1"/>
      <protection locked="0"/>
    </xf>
    <xf numFmtId="0" fontId="23" fillId="0" borderId="0" xfId="0" applyFont="1">
      <alignment vertical="center"/>
    </xf>
    <xf numFmtId="0" fontId="0" fillId="8" borderId="0" xfId="0" applyFill="1" applyBorder="1">
      <alignment vertical="center"/>
    </xf>
    <xf numFmtId="0" fontId="0" fillId="8" borderId="0" xfId="0" applyFill="1">
      <alignment vertical="center"/>
    </xf>
    <xf numFmtId="177" fontId="0" fillId="8" borderId="0" xfId="0" applyNumberFormat="1" applyFill="1" applyAlignment="1">
      <alignment horizontal="center" vertical="center"/>
    </xf>
    <xf numFmtId="0" fontId="2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9" fontId="6" fillId="0" borderId="0" xfId="2" applyFont="1" applyBorder="1" applyAlignment="1" applyProtection="1">
      <alignment horizontal="center" vertical="center"/>
    </xf>
    <xf numFmtId="6" fontId="6" fillId="0" borderId="0" xfId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0" fontId="6" fillId="0" borderId="0" xfId="2" applyNumberFormat="1" applyFont="1" applyFill="1" applyBorder="1" applyAlignment="1" applyProtection="1">
      <alignment vertical="center"/>
    </xf>
    <xf numFmtId="9" fontId="9" fillId="0" borderId="0" xfId="0" applyNumberFormat="1" applyFont="1" applyBorder="1" applyAlignment="1" applyProtection="1">
      <alignment horizontal="center" vertical="center"/>
    </xf>
    <xf numFmtId="6" fontId="6" fillId="0" borderId="5" xfId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9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7" fillId="0" borderId="4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7" fillId="0" borderId="9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6" fontId="7" fillId="0" borderId="0" xfId="1" applyFont="1" applyFill="1" applyBorder="1" applyAlignment="1" applyProtection="1">
      <alignment horizontal="center" vertical="center"/>
    </xf>
    <xf numFmtId="9" fontId="7" fillId="0" borderId="0" xfId="2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9" fontId="6" fillId="0" borderId="0" xfId="2" applyFont="1" applyFill="1" applyBorder="1" applyAlignment="1" applyProtection="1">
      <alignment horizontal="center" vertical="center"/>
    </xf>
    <xf numFmtId="6" fontId="6" fillId="0" borderId="0" xfId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2" borderId="5" xfId="0" applyNumberFormat="1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left" vertical="center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1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9" fontId="7" fillId="0" borderId="32" xfId="2" applyFont="1" applyBorder="1" applyAlignment="1">
      <alignment horizontal="center" vertical="center"/>
    </xf>
    <xf numFmtId="9" fontId="7" fillId="0" borderId="34" xfId="2" applyFont="1" applyBorder="1" applyAlignment="1">
      <alignment horizontal="center" vertical="center"/>
    </xf>
    <xf numFmtId="6" fontId="7" fillId="0" borderId="32" xfId="1" applyFont="1" applyBorder="1" applyAlignment="1">
      <alignment horizontal="right" vertical="center" shrinkToFit="1"/>
    </xf>
    <xf numFmtId="6" fontId="7" fillId="0" borderId="33" xfId="1" applyFont="1" applyBorder="1" applyAlignment="1">
      <alignment horizontal="right" vertical="center" shrinkToFit="1"/>
    </xf>
    <xf numFmtId="6" fontId="7" fillId="0" borderId="34" xfId="1" applyFont="1" applyBorder="1" applyAlignment="1">
      <alignment horizontal="right" vertical="center" shrinkToFit="1"/>
    </xf>
    <xf numFmtId="6" fontId="7" fillId="0" borderId="35" xfId="1" applyFont="1" applyBorder="1" applyAlignment="1">
      <alignment horizontal="right" vertical="center" shrinkToFi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78" fontId="6" fillId="2" borderId="0" xfId="0" applyNumberFormat="1" applyFont="1" applyFill="1" applyAlignment="1" applyProtection="1">
      <alignment horizontal="distributed" vertical="center"/>
      <protection locked="0"/>
    </xf>
    <xf numFmtId="0" fontId="2" fillId="0" borderId="7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distributed" vertical="center" wrapText="1"/>
    </xf>
    <xf numFmtId="49" fontId="2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9" fontId="6" fillId="0" borderId="38" xfId="2" applyFont="1" applyBorder="1" applyAlignment="1">
      <alignment horizontal="center" vertical="center"/>
    </xf>
    <xf numFmtId="9" fontId="6" fillId="0" borderId="28" xfId="2" applyFont="1" applyBorder="1" applyAlignment="1">
      <alignment horizontal="center" vertical="center"/>
    </xf>
    <xf numFmtId="9" fontId="6" fillId="0" borderId="59" xfId="2" applyFont="1" applyBorder="1" applyAlignment="1">
      <alignment horizontal="center" vertical="center"/>
    </xf>
    <xf numFmtId="9" fontId="6" fillId="0" borderId="36" xfId="2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60" xfId="2" applyFont="1" applyBorder="1" applyAlignment="1">
      <alignment horizontal="center" vertical="center"/>
    </xf>
    <xf numFmtId="9" fontId="6" fillId="0" borderId="80" xfId="2" applyFont="1" applyBorder="1" applyAlignment="1">
      <alignment horizontal="center" vertical="center"/>
    </xf>
    <xf numFmtId="9" fontId="6" fillId="0" borderId="10" xfId="2" applyFont="1" applyBorder="1" applyAlignment="1">
      <alignment horizontal="center" vertical="center"/>
    </xf>
    <xf numFmtId="9" fontId="6" fillId="0" borderId="78" xfId="2" applyFont="1" applyBorder="1" applyAlignment="1">
      <alignment horizontal="center" vertical="center"/>
    </xf>
    <xf numFmtId="179" fontId="6" fillId="0" borderId="38" xfId="1" applyNumberFormat="1" applyFont="1" applyBorder="1" applyAlignment="1">
      <alignment horizontal="right" vertical="center"/>
    </xf>
    <xf numFmtId="179" fontId="6" fillId="0" borderId="28" xfId="1" applyNumberFormat="1" applyFont="1" applyBorder="1" applyAlignment="1">
      <alignment horizontal="right" vertical="center"/>
    </xf>
    <xf numFmtId="179" fontId="6" fillId="0" borderId="37" xfId="1" applyNumberFormat="1" applyFont="1" applyBorder="1" applyAlignment="1">
      <alignment horizontal="right" vertical="center"/>
    </xf>
    <xf numFmtId="179" fontId="6" fillId="0" borderId="36" xfId="1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horizontal="righ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80" xfId="1" applyNumberFormat="1" applyFont="1" applyBorder="1" applyAlignment="1">
      <alignment horizontal="right" vertical="center"/>
    </xf>
    <xf numFmtId="179" fontId="6" fillId="0" borderId="10" xfId="1" applyNumberFormat="1" applyFont="1" applyBorder="1" applyAlignment="1">
      <alignment horizontal="right" vertical="center"/>
    </xf>
    <xf numFmtId="179" fontId="6" fillId="0" borderId="11" xfId="1" applyNumberFormat="1" applyFont="1" applyBorder="1" applyAlignment="1">
      <alignment horizontal="right" vertical="center"/>
    </xf>
    <xf numFmtId="0" fontId="11" fillId="0" borderId="3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6" fontId="12" fillId="0" borderId="39" xfId="0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9" fontId="10" fillId="2" borderId="4" xfId="0" applyNumberFormat="1" applyFont="1" applyFill="1" applyBorder="1" applyAlignment="1" applyProtection="1">
      <alignment horizontal="center"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/>
      <protection locked="0"/>
    </xf>
    <xf numFmtId="9" fontId="10" fillId="2" borderId="6" xfId="0" applyNumberFormat="1" applyFont="1" applyFill="1" applyBorder="1" applyAlignment="1" applyProtection="1">
      <alignment horizontal="center" vertical="center"/>
      <protection locked="0"/>
    </xf>
    <xf numFmtId="9" fontId="10" fillId="2" borderId="9" xfId="0" applyNumberFormat="1" applyFont="1" applyFill="1" applyBorder="1" applyAlignment="1" applyProtection="1">
      <alignment horizontal="center" vertical="center"/>
      <protection locked="0"/>
    </xf>
    <xf numFmtId="9" fontId="10" fillId="2" borderId="10" xfId="0" applyNumberFormat="1" applyFont="1" applyFill="1" applyBorder="1" applyAlignment="1" applyProtection="1">
      <alignment horizontal="center" vertical="center"/>
      <protection locked="0"/>
    </xf>
    <xf numFmtId="9" fontId="10" fillId="2" borderId="11" xfId="0" applyNumberFormat="1" applyFont="1" applyFill="1" applyBorder="1" applyAlignment="1" applyProtection="1">
      <alignment horizontal="center" vertical="center"/>
      <protection locked="0"/>
    </xf>
    <xf numFmtId="6" fontId="4" fillId="2" borderId="42" xfId="1" applyFont="1" applyFill="1" applyBorder="1" applyAlignment="1" applyProtection="1">
      <alignment horizontal="right" vertical="center"/>
      <protection locked="0"/>
    </xf>
    <xf numFmtId="6" fontId="4" fillId="2" borderId="32" xfId="1" applyFont="1" applyFill="1" applyBorder="1" applyAlignment="1" applyProtection="1">
      <alignment horizontal="right" vertical="center"/>
      <protection locked="0"/>
    </xf>
    <xf numFmtId="6" fontId="4" fillId="2" borderId="43" xfId="1" applyFont="1" applyFill="1" applyBorder="1" applyAlignment="1" applyProtection="1">
      <alignment horizontal="right" vertical="center"/>
      <protection locked="0"/>
    </xf>
    <xf numFmtId="6" fontId="4" fillId="2" borderId="34" xfId="1" applyFont="1" applyFill="1" applyBorder="1" applyAlignment="1" applyProtection="1">
      <alignment horizontal="right" vertical="center"/>
      <protection locked="0"/>
    </xf>
    <xf numFmtId="6" fontId="4" fillId="0" borderId="32" xfId="1" applyFont="1" applyBorder="1" applyAlignment="1">
      <alignment horizontal="right" vertical="center" shrinkToFit="1"/>
    </xf>
    <xf numFmtId="6" fontId="4" fillId="0" borderId="33" xfId="1" applyFont="1" applyBorder="1" applyAlignment="1">
      <alignment horizontal="right" vertical="center" shrinkToFit="1"/>
    </xf>
    <xf numFmtId="6" fontId="4" fillId="0" borderId="34" xfId="1" applyFont="1" applyBorder="1" applyAlignment="1">
      <alignment horizontal="right" vertical="center" shrinkToFit="1"/>
    </xf>
    <xf numFmtId="6" fontId="4" fillId="0" borderId="35" xfId="1" applyFont="1" applyBorder="1" applyAlignment="1">
      <alignment horizontal="right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6" fontId="2" fillId="2" borderId="46" xfId="0" applyNumberFormat="1" applyFont="1" applyFill="1" applyBorder="1" applyAlignment="1" applyProtection="1">
      <alignment horizontal="center" vertical="center"/>
      <protection locked="0"/>
    </xf>
    <xf numFmtId="176" fontId="2" fillId="2" borderId="47" xfId="0" applyNumberFormat="1" applyFont="1" applyFill="1" applyBorder="1" applyAlignment="1" applyProtection="1">
      <alignment horizontal="center" vertical="center"/>
      <protection locked="0"/>
    </xf>
    <xf numFmtId="176" fontId="2" fillId="2" borderId="48" xfId="0" applyNumberFormat="1" applyFont="1" applyFill="1" applyBorder="1" applyAlignment="1" applyProtection="1">
      <alignment horizontal="center" vertical="center"/>
      <protection locked="0"/>
    </xf>
    <xf numFmtId="9" fontId="4" fillId="0" borderId="32" xfId="2" applyFont="1" applyBorder="1" applyAlignment="1">
      <alignment horizontal="center" vertical="center"/>
    </xf>
    <xf numFmtId="9" fontId="4" fillId="0" borderId="34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9" fontId="7" fillId="0" borderId="0" xfId="2" applyFont="1" applyBorder="1" applyAlignment="1">
      <alignment horizontal="left" vertical="center"/>
    </xf>
    <xf numFmtId="9" fontId="7" fillId="0" borderId="16" xfId="2" applyFont="1" applyBorder="1" applyAlignment="1">
      <alignment horizontal="left" vertical="center"/>
    </xf>
    <xf numFmtId="9" fontId="7" fillId="0" borderId="18" xfId="2" applyFont="1" applyBorder="1" applyAlignment="1">
      <alignment horizontal="left" vertical="center"/>
    </xf>
    <xf numFmtId="9" fontId="7" fillId="0" borderId="19" xfId="2" applyFont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6" fontId="7" fillId="0" borderId="4" xfId="1" applyFont="1" applyBorder="1" applyAlignment="1">
      <alignment horizontal="center" vertical="center"/>
    </xf>
    <xf numFmtId="6" fontId="7" fillId="0" borderId="5" xfId="1" applyFont="1" applyBorder="1" applyAlignment="1">
      <alignment horizontal="center" vertical="center"/>
    </xf>
    <xf numFmtId="6" fontId="7" fillId="0" borderId="6" xfId="1" applyFont="1" applyBorder="1" applyAlignment="1">
      <alignment horizontal="center" vertical="center"/>
    </xf>
    <xf numFmtId="6" fontId="7" fillId="0" borderId="68" xfId="1" applyFont="1" applyBorder="1" applyAlignment="1">
      <alignment horizontal="center" vertical="center"/>
    </xf>
    <xf numFmtId="6" fontId="7" fillId="0" borderId="56" xfId="1" applyFont="1" applyBorder="1" applyAlignment="1">
      <alignment horizontal="center" vertical="center"/>
    </xf>
    <xf numFmtId="6" fontId="7" fillId="0" borderId="63" xfId="1" applyFont="1" applyBorder="1" applyAlignment="1">
      <alignment horizontal="center" vertical="center"/>
    </xf>
    <xf numFmtId="179" fontId="2" fillId="0" borderId="69" xfId="1" applyNumberFormat="1" applyFont="1" applyFill="1" applyBorder="1" applyAlignment="1" applyProtection="1">
      <alignment horizontal="right" vertical="center"/>
      <protection locked="0"/>
    </xf>
    <xf numFmtId="179" fontId="2" fillId="0" borderId="28" xfId="1" applyNumberFormat="1" applyFont="1" applyFill="1" applyBorder="1" applyAlignment="1" applyProtection="1">
      <alignment horizontal="right" vertical="center"/>
      <protection locked="0"/>
    </xf>
    <xf numFmtId="179" fontId="2" fillId="0" borderId="59" xfId="1" applyNumberFormat="1" applyFont="1" applyFill="1" applyBorder="1" applyAlignment="1" applyProtection="1">
      <alignment horizontal="right" vertical="center"/>
      <protection locked="0"/>
    </xf>
    <xf numFmtId="179" fontId="2" fillId="0" borderId="7" xfId="1" applyNumberFormat="1" applyFont="1" applyFill="1" applyBorder="1" applyAlignment="1" applyProtection="1">
      <alignment horizontal="right" vertical="center"/>
      <protection locked="0"/>
    </xf>
    <xf numFmtId="179" fontId="2" fillId="0" borderId="0" xfId="1" applyNumberFormat="1" applyFont="1" applyFill="1" applyBorder="1" applyAlignment="1" applyProtection="1">
      <alignment horizontal="right" vertical="center"/>
      <protection locked="0"/>
    </xf>
    <xf numFmtId="179" fontId="2" fillId="0" borderId="60" xfId="1" applyNumberFormat="1" applyFont="1" applyFill="1" applyBorder="1" applyAlignment="1" applyProtection="1">
      <alignment horizontal="right" vertical="center"/>
      <protection locked="0"/>
    </xf>
    <xf numFmtId="179" fontId="2" fillId="0" borderId="9" xfId="1" applyNumberFormat="1" applyFont="1" applyFill="1" applyBorder="1" applyAlignment="1" applyProtection="1">
      <alignment horizontal="right" vertical="center"/>
      <protection locked="0"/>
    </xf>
    <xf numFmtId="179" fontId="2" fillId="0" borderId="10" xfId="1" applyNumberFormat="1" applyFont="1" applyFill="1" applyBorder="1" applyAlignment="1" applyProtection="1">
      <alignment horizontal="right" vertical="center"/>
      <protection locked="0"/>
    </xf>
    <xf numFmtId="179" fontId="2" fillId="0" borderId="78" xfId="1" applyNumberFormat="1" applyFont="1" applyFill="1" applyBorder="1" applyAlignment="1" applyProtection="1">
      <alignment horizontal="right" vertical="center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10" fontId="14" fillId="2" borderId="23" xfId="2" applyNumberFormat="1" applyFont="1" applyFill="1" applyBorder="1" applyAlignment="1" applyProtection="1">
      <alignment horizontal="center" vertical="center"/>
      <protection locked="0"/>
    </xf>
    <xf numFmtId="10" fontId="14" fillId="2" borderId="0" xfId="2" applyNumberFormat="1" applyFont="1" applyFill="1" applyBorder="1" applyAlignment="1" applyProtection="1">
      <alignment horizontal="center" vertical="center"/>
      <protection locked="0"/>
    </xf>
    <xf numFmtId="10" fontId="14" fillId="2" borderId="24" xfId="2" applyNumberFormat="1" applyFont="1" applyFill="1" applyBorder="1" applyAlignment="1" applyProtection="1">
      <alignment horizontal="center" vertical="center"/>
      <protection locked="0"/>
    </xf>
    <xf numFmtId="10" fontId="14" fillId="2" borderId="25" xfId="2" applyNumberFormat="1" applyFont="1" applyFill="1" applyBorder="1" applyAlignment="1" applyProtection="1">
      <alignment horizontal="center" vertical="center"/>
      <protection locked="0"/>
    </xf>
    <xf numFmtId="10" fontId="14" fillId="2" borderId="1" xfId="2" applyNumberFormat="1" applyFont="1" applyFill="1" applyBorder="1" applyAlignment="1" applyProtection="1">
      <alignment horizontal="center" vertical="center"/>
      <protection locked="0"/>
    </xf>
    <xf numFmtId="10" fontId="14" fillId="2" borderId="26" xfId="2" applyNumberFormat="1" applyFont="1" applyFill="1" applyBorder="1" applyAlignment="1" applyProtection="1">
      <alignment horizontal="center" vertical="center"/>
      <protection locked="0"/>
    </xf>
    <xf numFmtId="6" fontId="14" fillId="0" borderId="27" xfId="1" applyFont="1" applyBorder="1" applyAlignment="1">
      <alignment horizontal="right" vertical="center"/>
    </xf>
    <xf numFmtId="6" fontId="14" fillId="0" borderId="28" xfId="1" applyFont="1" applyBorder="1" applyAlignment="1">
      <alignment horizontal="right" vertical="center"/>
    </xf>
    <xf numFmtId="6" fontId="14" fillId="0" borderId="59" xfId="1" applyFont="1" applyBorder="1" applyAlignment="1">
      <alignment horizontal="right" vertical="center"/>
    </xf>
    <xf numFmtId="6" fontId="14" fillId="0" borderId="23" xfId="1" applyFont="1" applyBorder="1" applyAlignment="1">
      <alignment horizontal="right" vertical="center"/>
    </xf>
    <xf numFmtId="6" fontId="14" fillId="0" borderId="0" xfId="1" applyFont="1" applyBorder="1" applyAlignment="1">
      <alignment horizontal="right" vertical="center"/>
    </xf>
    <xf numFmtId="6" fontId="14" fillId="0" borderId="60" xfId="1" applyFont="1" applyBorder="1" applyAlignment="1">
      <alignment horizontal="right" vertical="center"/>
    </xf>
    <xf numFmtId="6" fontId="14" fillId="0" borderId="72" xfId="1" applyFont="1" applyBorder="1" applyAlignment="1">
      <alignment horizontal="right" vertical="center"/>
    </xf>
    <xf numFmtId="6" fontId="14" fillId="0" borderId="18" xfId="1" applyFont="1" applyBorder="1" applyAlignment="1">
      <alignment horizontal="right" vertical="center"/>
    </xf>
    <xf numFmtId="6" fontId="14" fillId="0" borderId="61" xfId="1" applyFont="1" applyBorder="1" applyAlignment="1">
      <alignment horizontal="right" vertical="center"/>
    </xf>
    <xf numFmtId="9" fontId="6" fillId="0" borderId="67" xfId="2" applyFont="1" applyBorder="1" applyAlignment="1">
      <alignment horizontal="center" vertical="center"/>
    </xf>
    <xf numFmtId="9" fontId="6" fillId="0" borderId="18" xfId="2" applyFont="1" applyBorder="1" applyAlignment="1">
      <alignment horizontal="center" vertical="center"/>
    </xf>
    <xf numFmtId="9" fontId="6" fillId="0" borderId="61" xfId="2" applyFont="1" applyBorder="1" applyAlignment="1">
      <alignment horizontal="center" vertical="center"/>
    </xf>
    <xf numFmtId="6" fontId="6" fillId="0" borderId="38" xfId="1" applyFont="1" applyBorder="1" applyAlignment="1">
      <alignment horizontal="right" vertical="center"/>
    </xf>
    <xf numFmtId="6" fontId="6" fillId="0" borderId="28" xfId="1" applyFont="1" applyBorder="1" applyAlignment="1">
      <alignment horizontal="right" vertical="center"/>
    </xf>
    <xf numFmtId="6" fontId="6" fillId="0" borderId="37" xfId="1" applyFont="1" applyBorder="1" applyAlignment="1">
      <alignment horizontal="right" vertical="center"/>
    </xf>
    <xf numFmtId="6" fontId="6" fillId="0" borderId="36" xfId="1" applyFont="1" applyBorder="1" applyAlignment="1">
      <alignment horizontal="right" vertical="center"/>
    </xf>
    <xf numFmtId="6" fontId="6" fillId="0" borderId="0" xfId="1" applyFont="1" applyBorder="1" applyAlignment="1">
      <alignment horizontal="right" vertical="center"/>
    </xf>
    <xf numFmtId="6" fontId="6" fillId="0" borderId="8" xfId="1" applyFont="1" applyBorder="1" applyAlignment="1">
      <alignment horizontal="right" vertical="center"/>
    </xf>
    <xf numFmtId="6" fontId="6" fillId="0" borderId="67" xfId="1" applyFont="1" applyBorder="1" applyAlignment="1">
      <alignment horizontal="right" vertical="center"/>
    </xf>
    <xf numFmtId="6" fontId="6" fillId="0" borderId="18" xfId="1" applyFont="1" applyBorder="1" applyAlignment="1">
      <alignment horizontal="right" vertical="center"/>
    </xf>
    <xf numFmtId="6" fontId="6" fillId="0" borderId="74" xfId="1" applyFont="1" applyBorder="1" applyAlignment="1">
      <alignment horizontal="right" vertical="center"/>
    </xf>
    <xf numFmtId="9" fontId="6" fillId="0" borderId="69" xfId="0" applyNumberFormat="1" applyFont="1" applyFill="1" applyBorder="1" applyAlignment="1">
      <alignment horizontal="center" vertical="center"/>
    </xf>
    <xf numFmtId="9" fontId="6" fillId="0" borderId="28" xfId="0" applyNumberFormat="1" applyFont="1" applyFill="1" applyBorder="1" applyAlignment="1">
      <alignment horizontal="center" vertical="center"/>
    </xf>
    <xf numFmtId="9" fontId="6" fillId="0" borderId="59" xfId="0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9" fontId="6" fillId="0" borderId="60" xfId="0" applyNumberFormat="1" applyFont="1" applyFill="1" applyBorder="1" applyAlignment="1">
      <alignment horizontal="center" vertical="center"/>
    </xf>
    <xf numFmtId="9" fontId="6" fillId="0" borderId="76" xfId="0" applyNumberFormat="1" applyFont="1" applyFill="1" applyBorder="1" applyAlignment="1">
      <alignment horizontal="center" vertical="center"/>
    </xf>
    <xf numFmtId="9" fontId="6" fillId="0" borderId="18" xfId="0" applyNumberFormat="1" applyFont="1" applyFill="1" applyBorder="1" applyAlignment="1">
      <alignment horizontal="center" vertical="center"/>
    </xf>
    <xf numFmtId="9" fontId="6" fillId="0" borderId="61" xfId="0" applyNumberFormat="1" applyFont="1" applyFill="1" applyBorder="1" applyAlignment="1">
      <alignment horizontal="center" vertical="center"/>
    </xf>
    <xf numFmtId="6" fontId="2" fillId="0" borderId="38" xfId="1" applyFont="1" applyBorder="1" applyAlignment="1">
      <alignment horizontal="right" vertical="center"/>
    </xf>
    <xf numFmtId="6" fontId="2" fillId="0" borderId="28" xfId="1" applyFont="1" applyBorder="1" applyAlignment="1">
      <alignment horizontal="right" vertical="center"/>
    </xf>
    <xf numFmtId="6" fontId="2" fillId="0" borderId="66" xfId="1" applyFont="1" applyBorder="1" applyAlignment="1">
      <alignment horizontal="right" vertical="center"/>
    </xf>
    <xf numFmtId="6" fontId="2" fillId="0" borderId="36" xfId="1" applyFont="1" applyBorder="1" applyAlignment="1">
      <alignment horizontal="right" vertical="center"/>
    </xf>
    <xf numFmtId="6" fontId="2" fillId="0" borderId="0" xfId="1" applyFont="1" applyBorder="1" applyAlignment="1">
      <alignment horizontal="right" vertical="center"/>
    </xf>
    <xf numFmtId="6" fontId="2" fillId="0" borderId="16" xfId="1" applyFont="1" applyBorder="1" applyAlignment="1">
      <alignment horizontal="right" vertical="center"/>
    </xf>
    <xf numFmtId="6" fontId="2" fillId="0" borderId="67" xfId="1" applyFont="1" applyBorder="1" applyAlignment="1">
      <alignment horizontal="right" vertical="center"/>
    </xf>
    <xf numFmtId="6" fontId="2" fillId="0" borderId="18" xfId="1" applyFont="1" applyBorder="1" applyAlignment="1">
      <alignment horizontal="right" vertical="center"/>
    </xf>
    <xf numFmtId="6" fontId="2" fillId="0" borderId="19" xfId="1" applyFont="1" applyBorder="1" applyAlignment="1">
      <alignment horizontal="right" vertical="center"/>
    </xf>
    <xf numFmtId="0" fontId="7" fillId="0" borderId="7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6" fontId="7" fillId="0" borderId="64" xfId="1" applyFont="1" applyBorder="1" applyAlignment="1">
      <alignment horizontal="center" vertical="center"/>
    </xf>
    <xf numFmtId="6" fontId="7" fillId="0" borderId="13" xfId="1" applyFont="1" applyBorder="1" applyAlignment="1">
      <alignment horizontal="center" vertical="center"/>
    </xf>
    <xf numFmtId="6" fontId="7" fillId="0" borderId="14" xfId="1" applyFont="1" applyBorder="1" applyAlignment="1">
      <alignment horizontal="center" vertical="center"/>
    </xf>
    <xf numFmtId="6" fontId="7" fillId="0" borderId="62" xfId="1" applyFont="1" applyBorder="1" applyAlignment="1">
      <alignment horizontal="center" vertical="center"/>
    </xf>
    <xf numFmtId="6" fontId="7" fillId="0" borderId="65" xfId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6" fontId="22" fillId="2" borderId="42" xfId="1" applyFont="1" applyFill="1" applyBorder="1" applyAlignment="1" applyProtection="1">
      <alignment horizontal="right" vertical="center"/>
      <protection locked="0"/>
    </xf>
    <xf numFmtId="6" fontId="22" fillId="2" borderId="32" xfId="1" applyFont="1" applyFill="1" applyBorder="1" applyAlignment="1" applyProtection="1">
      <alignment horizontal="right" vertical="center"/>
      <protection locked="0"/>
    </xf>
    <xf numFmtId="6" fontId="22" fillId="2" borderId="43" xfId="1" applyFont="1" applyFill="1" applyBorder="1" applyAlignment="1" applyProtection="1">
      <alignment horizontal="right" vertical="center"/>
      <protection locked="0"/>
    </xf>
    <xf numFmtId="6" fontId="22" fillId="2" borderId="34" xfId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distributed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9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</xf>
    <xf numFmtId="178" fontId="6" fillId="0" borderId="0" xfId="0" applyNumberFormat="1" applyFont="1" applyFill="1" applyAlignment="1" applyProtection="1">
      <alignment horizontal="distributed" vertical="center"/>
    </xf>
    <xf numFmtId="0" fontId="7" fillId="0" borderId="0" xfId="0" applyFont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0" borderId="11" xfId="0" applyNumberFormat="1" applyFont="1" applyFill="1" applyBorder="1" applyAlignment="1" applyProtection="1">
      <alignment horizontal="left" vertical="center"/>
    </xf>
    <xf numFmtId="6" fontId="10" fillId="2" borderId="69" xfId="1" applyFont="1" applyFill="1" applyBorder="1" applyAlignment="1" applyProtection="1">
      <alignment horizontal="right" vertical="center"/>
      <protection locked="0"/>
    </xf>
    <xf numFmtId="6" fontId="10" fillId="2" borderId="28" xfId="1" applyFont="1" applyFill="1" applyBorder="1" applyAlignment="1" applyProtection="1">
      <alignment horizontal="right" vertical="center"/>
      <protection locked="0"/>
    </xf>
    <xf numFmtId="6" fontId="10" fillId="2" borderId="37" xfId="1" applyFont="1" applyFill="1" applyBorder="1" applyAlignment="1" applyProtection="1">
      <alignment horizontal="right" vertical="center"/>
      <protection locked="0"/>
    </xf>
    <xf numFmtId="6" fontId="10" fillId="2" borderId="7" xfId="1" applyFont="1" applyFill="1" applyBorder="1" applyAlignment="1" applyProtection="1">
      <alignment horizontal="right" vertical="center"/>
      <protection locked="0"/>
    </xf>
    <xf numFmtId="6" fontId="10" fillId="2" borderId="0" xfId="1" applyFont="1" applyFill="1" applyBorder="1" applyAlignment="1" applyProtection="1">
      <alignment horizontal="right" vertical="center"/>
      <protection locked="0"/>
    </xf>
    <xf numFmtId="6" fontId="10" fillId="2" borderId="8" xfId="1" applyFont="1" applyFill="1" applyBorder="1" applyAlignment="1" applyProtection="1">
      <alignment horizontal="right" vertical="center"/>
      <protection locked="0"/>
    </xf>
    <xf numFmtId="6" fontId="10" fillId="2" borderId="9" xfId="1" applyFont="1" applyFill="1" applyBorder="1" applyAlignment="1" applyProtection="1">
      <alignment horizontal="right" vertical="center"/>
      <protection locked="0"/>
    </xf>
    <xf numFmtId="6" fontId="10" fillId="2" borderId="10" xfId="1" applyFont="1" applyFill="1" applyBorder="1" applyAlignment="1" applyProtection="1">
      <alignment horizontal="right" vertical="center"/>
      <protection locked="0"/>
    </xf>
    <xf numFmtId="6" fontId="10" fillId="2" borderId="11" xfId="1" applyFont="1" applyFill="1" applyBorder="1" applyAlignment="1" applyProtection="1">
      <alignment horizontal="right" vertical="center"/>
      <protection locked="0"/>
    </xf>
    <xf numFmtId="6" fontId="12" fillId="0" borderId="12" xfId="3" applyNumberFormat="1" applyFont="1" applyFill="1" applyBorder="1" applyAlignment="1">
      <alignment horizontal="right" vertical="center"/>
    </xf>
    <xf numFmtId="6" fontId="12" fillId="0" borderId="13" xfId="3" applyNumberFormat="1" applyFont="1" applyFill="1" applyBorder="1" applyAlignment="1">
      <alignment horizontal="right" vertical="center"/>
    </xf>
    <xf numFmtId="6" fontId="12" fillId="0" borderId="14" xfId="3" applyNumberFormat="1" applyFont="1" applyFill="1" applyBorder="1" applyAlignment="1">
      <alignment horizontal="right" vertical="center"/>
    </xf>
    <xf numFmtId="6" fontId="12" fillId="0" borderId="15" xfId="3" applyNumberFormat="1" applyFont="1" applyFill="1" applyBorder="1" applyAlignment="1">
      <alignment horizontal="right" vertical="center"/>
    </xf>
    <xf numFmtId="6" fontId="12" fillId="0" borderId="0" xfId="3" applyNumberFormat="1" applyFont="1" applyFill="1" applyBorder="1" applyAlignment="1">
      <alignment horizontal="right" vertical="center"/>
    </xf>
    <xf numFmtId="6" fontId="12" fillId="0" borderId="16" xfId="3" applyNumberFormat="1" applyFont="1" applyFill="1" applyBorder="1" applyAlignment="1">
      <alignment horizontal="right" vertical="center"/>
    </xf>
    <xf numFmtId="6" fontId="12" fillId="0" borderId="17" xfId="3" applyNumberFormat="1" applyFont="1" applyFill="1" applyBorder="1" applyAlignment="1">
      <alignment horizontal="right" vertical="center"/>
    </xf>
    <xf numFmtId="6" fontId="12" fillId="0" borderId="18" xfId="3" applyNumberFormat="1" applyFont="1" applyFill="1" applyBorder="1" applyAlignment="1">
      <alignment horizontal="right" vertical="center"/>
    </xf>
    <xf numFmtId="6" fontId="12" fillId="0" borderId="19" xfId="3" applyNumberFormat="1" applyFont="1" applyFill="1" applyBorder="1" applyAlignment="1">
      <alignment horizontal="right" vertical="center"/>
    </xf>
    <xf numFmtId="6" fontId="13" fillId="0" borderId="58" xfId="1" applyFont="1" applyBorder="1" applyAlignment="1">
      <alignment horizontal="right" vertical="center"/>
    </xf>
    <xf numFmtId="6" fontId="13" fillId="0" borderId="28" xfId="1" applyFont="1" applyBorder="1" applyAlignment="1">
      <alignment horizontal="right" vertical="center"/>
    </xf>
    <xf numFmtId="6" fontId="13" fillId="0" borderId="59" xfId="1" applyFont="1" applyBorder="1" applyAlignment="1">
      <alignment horizontal="right" vertical="center"/>
    </xf>
    <xf numFmtId="6" fontId="13" fillId="0" borderId="15" xfId="1" applyFont="1" applyBorder="1" applyAlignment="1">
      <alignment horizontal="right" vertical="center"/>
    </xf>
    <xf numFmtId="6" fontId="13" fillId="0" borderId="0" xfId="1" applyFont="1" applyBorder="1" applyAlignment="1">
      <alignment horizontal="right" vertical="center"/>
    </xf>
    <xf numFmtId="6" fontId="13" fillId="0" borderId="60" xfId="1" applyFont="1" applyBorder="1" applyAlignment="1">
      <alignment horizontal="right" vertical="center"/>
    </xf>
    <xf numFmtId="6" fontId="13" fillId="0" borderId="17" xfId="1" applyFont="1" applyBorder="1" applyAlignment="1">
      <alignment horizontal="right" vertical="center"/>
    </xf>
    <xf numFmtId="6" fontId="13" fillId="0" borderId="18" xfId="1" applyFont="1" applyBorder="1" applyAlignment="1">
      <alignment horizontal="right" vertical="center"/>
    </xf>
    <xf numFmtId="6" fontId="13" fillId="0" borderId="61" xfId="1" applyFont="1" applyBorder="1" applyAlignment="1">
      <alignment horizontal="right" vertical="center"/>
    </xf>
    <xf numFmtId="6" fontId="6" fillId="0" borderId="66" xfId="1" applyFont="1" applyBorder="1" applyAlignment="1">
      <alignment horizontal="right" vertical="center"/>
    </xf>
    <xf numFmtId="6" fontId="6" fillId="0" borderId="16" xfId="1" applyFont="1" applyBorder="1" applyAlignment="1">
      <alignment horizontal="right" vertical="center"/>
    </xf>
    <xf numFmtId="6" fontId="6" fillId="0" borderId="19" xfId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8" fillId="0" borderId="3" xfId="0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 shrinkToFit="1"/>
    </xf>
    <xf numFmtId="0" fontId="2" fillId="0" borderId="3" xfId="0" applyNumberFormat="1" applyFont="1" applyFill="1" applyBorder="1" applyAlignment="1" applyProtection="1">
      <alignment horizontal="left" vertical="center" shrinkToFi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shrinkToFit="1"/>
    </xf>
    <xf numFmtId="0" fontId="2" fillId="0" borderId="7" xfId="0" applyFont="1" applyFill="1" applyBorder="1" applyAlignment="1" applyProtection="1">
      <alignment horizontal="distributed" vertical="center" wrapText="1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8" xfId="0" applyFont="1" applyFill="1" applyBorder="1" applyAlignment="1" applyProtection="1">
      <alignment horizontal="distributed"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 shrinkToFit="1"/>
    </xf>
    <xf numFmtId="0" fontId="13" fillId="0" borderId="7" xfId="0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13" fillId="0" borderId="8" xfId="0" applyFont="1" applyFill="1" applyBorder="1" applyAlignment="1" applyProtection="1">
      <alignment horizontal="left" vertical="top" wrapText="1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6" fontId="4" fillId="0" borderId="42" xfId="1" applyFont="1" applyFill="1" applyBorder="1" applyAlignment="1" applyProtection="1">
      <alignment horizontal="right" vertical="center"/>
    </xf>
    <xf numFmtId="6" fontId="4" fillId="0" borderId="32" xfId="1" applyFont="1" applyFill="1" applyBorder="1" applyAlignment="1" applyProtection="1">
      <alignment horizontal="right" vertical="center"/>
    </xf>
    <xf numFmtId="6" fontId="4" fillId="0" borderId="43" xfId="1" applyFont="1" applyFill="1" applyBorder="1" applyAlignment="1" applyProtection="1">
      <alignment horizontal="right" vertical="center"/>
    </xf>
    <xf numFmtId="6" fontId="4" fillId="0" borderId="34" xfId="1" applyFont="1" applyFill="1" applyBorder="1" applyAlignment="1" applyProtection="1">
      <alignment horizontal="right" vertical="center"/>
    </xf>
    <xf numFmtId="9" fontId="4" fillId="0" borderId="32" xfId="2" applyFont="1" applyFill="1" applyBorder="1" applyAlignment="1" applyProtection="1">
      <alignment horizontal="center" vertical="center"/>
    </xf>
    <xf numFmtId="9" fontId="4" fillId="0" borderId="34" xfId="2" applyFont="1" applyFill="1" applyBorder="1" applyAlignment="1" applyProtection="1">
      <alignment horizontal="center" vertical="center"/>
    </xf>
    <xf numFmtId="6" fontId="4" fillId="0" borderId="32" xfId="1" applyFont="1" applyFill="1" applyBorder="1" applyAlignment="1" applyProtection="1">
      <alignment horizontal="right" vertical="center" shrinkToFit="1"/>
    </xf>
    <xf numFmtId="6" fontId="4" fillId="0" borderId="33" xfId="1" applyFont="1" applyFill="1" applyBorder="1" applyAlignment="1" applyProtection="1">
      <alignment horizontal="right" vertical="center" shrinkToFit="1"/>
    </xf>
    <xf numFmtId="6" fontId="4" fillId="0" borderId="34" xfId="1" applyFont="1" applyFill="1" applyBorder="1" applyAlignment="1" applyProtection="1">
      <alignment horizontal="right" vertical="center" shrinkToFit="1"/>
    </xf>
    <xf numFmtId="6" fontId="4" fillId="0" borderId="35" xfId="1" applyFont="1" applyFill="1" applyBorder="1" applyAlignment="1" applyProtection="1">
      <alignment horizontal="right" vertical="center" shrinkToFit="1"/>
    </xf>
    <xf numFmtId="0" fontId="7" fillId="0" borderId="7" xfId="0" applyFont="1" applyFill="1" applyBorder="1" applyAlignment="1" applyProtection="1">
      <alignment horizontal="distributed" vertical="center" wrapText="1"/>
    </xf>
    <xf numFmtId="0" fontId="7" fillId="0" borderId="0" xfId="0" applyFont="1" applyFill="1" applyBorder="1" applyAlignment="1" applyProtection="1">
      <alignment horizontal="distributed" vertical="center" wrapText="1"/>
    </xf>
    <xf numFmtId="0" fontId="7" fillId="0" borderId="8" xfId="0" applyFont="1" applyFill="1" applyBorder="1" applyAlignment="1" applyProtection="1">
      <alignment horizontal="distributed" vertical="center" wrapText="1"/>
    </xf>
    <xf numFmtId="0" fontId="4" fillId="0" borderId="7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6" fontId="22" fillId="0" borderId="42" xfId="1" applyFont="1" applyFill="1" applyBorder="1" applyAlignment="1" applyProtection="1">
      <alignment horizontal="right" vertical="center"/>
    </xf>
    <xf numFmtId="6" fontId="22" fillId="0" borderId="32" xfId="1" applyFont="1" applyFill="1" applyBorder="1" applyAlignment="1" applyProtection="1">
      <alignment horizontal="right" vertical="center"/>
    </xf>
    <xf numFmtId="6" fontId="22" fillId="0" borderId="43" xfId="1" applyFont="1" applyFill="1" applyBorder="1" applyAlignment="1" applyProtection="1">
      <alignment horizontal="right" vertical="center"/>
    </xf>
    <xf numFmtId="6" fontId="22" fillId="0" borderId="34" xfId="1" applyFont="1" applyFill="1" applyBorder="1" applyAlignment="1" applyProtection="1">
      <alignment horizontal="right" vertical="center"/>
    </xf>
    <xf numFmtId="9" fontId="7" fillId="0" borderId="32" xfId="2" applyFont="1" applyFill="1" applyBorder="1" applyAlignment="1" applyProtection="1">
      <alignment horizontal="center" vertical="center"/>
    </xf>
    <xf numFmtId="9" fontId="7" fillId="0" borderId="34" xfId="2" applyFont="1" applyFill="1" applyBorder="1" applyAlignment="1" applyProtection="1">
      <alignment horizontal="center" vertical="center"/>
    </xf>
    <xf numFmtId="6" fontId="7" fillId="0" borderId="32" xfId="1" applyFont="1" applyFill="1" applyBorder="1" applyAlignment="1" applyProtection="1">
      <alignment horizontal="right" vertical="center" shrinkToFit="1"/>
    </xf>
    <xf numFmtId="6" fontId="7" fillId="0" borderId="33" xfId="1" applyFont="1" applyFill="1" applyBorder="1" applyAlignment="1" applyProtection="1">
      <alignment horizontal="right" vertical="center" shrinkToFit="1"/>
    </xf>
    <xf numFmtId="6" fontId="7" fillId="0" borderId="34" xfId="1" applyFont="1" applyFill="1" applyBorder="1" applyAlignment="1" applyProtection="1">
      <alignment horizontal="right" vertical="center" shrinkToFit="1"/>
    </xf>
    <xf numFmtId="6" fontId="7" fillId="0" borderId="35" xfId="1" applyFont="1" applyFill="1" applyBorder="1" applyAlignment="1" applyProtection="1">
      <alignment horizontal="right" vertical="center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176" fontId="2" fillId="0" borderId="46" xfId="0" applyNumberFormat="1" applyFont="1" applyFill="1" applyBorder="1" applyAlignment="1" applyProtection="1">
      <alignment horizontal="center" vertical="center"/>
    </xf>
    <xf numFmtId="176" fontId="2" fillId="0" borderId="47" xfId="0" applyNumberFormat="1" applyFont="1" applyFill="1" applyBorder="1" applyAlignment="1" applyProtection="1">
      <alignment horizontal="center" vertical="center"/>
    </xf>
    <xf numFmtId="176" fontId="2" fillId="0" borderId="48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</xf>
    <xf numFmtId="6" fontId="12" fillId="0" borderId="39" xfId="0" applyNumberFormat="1" applyFont="1" applyFill="1" applyBorder="1" applyAlignment="1" applyProtection="1">
      <alignment horizontal="right" vertical="center"/>
    </xf>
    <xf numFmtId="0" fontId="12" fillId="0" borderId="39" xfId="0" applyFont="1" applyFill="1" applyBorder="1" applyAlignment="1" applyProtection="1">
      <alignment horizontal="right" vertical="center"/>
    </xf>
    <xf numFmtId="0" fontId="12" fillId="0" borderId="20" xfId="0" applyFont="1" applyFill="1" applyBorder="1" applyAlignment="1" applyProtection="1">
      <alignment horizontal="right" vertical="center"/>
    </xf>
    <xf numFmtId="0" fontId="12" fillId="0" borderId="40" xfId="0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9" fontId="10" fillId="0" borderId="4" xfId="0" applyNumberFormat="1" applyFont="1" applyFill="1" applyBorder="1" applyAlignment="1" applyProtection="1">
      <alignment horizontal="center" vertical="center"/>
    </xf>
    <xf numFmtId="9" fontId="10" fillId="0" borderId="5" xfId="0" applyNumberFormat="1" applyFont="1" applyFill="1" applyBorder="1" applyAlignment="1" applyProtection="1">
      <alignment horizontal="center" vertical="center"/>
    </xf>
    <xf numFmtId="9" fontId="10" fillId="0" borderId="6" xfId="0" applyNumberFormat="1" applyFont="1" applyFill="1" applyBorder="1" applyAlignment="1" applyProtection="1">
      <alignment horizontal="center" vertical="center"/>
    </xf>
    <xf numFmtId="9" fontId="10" fillId="0" borderId="9" xfId="0" applyNumberFormat="1" applyFont="1" applyFill="1" applyBorder="1" applyAlignment="1" applyProtection="1">
      <alignment horizontal="center" vertical="center"/>
    </xf>
    <xf numFmtId="9" fontId="10" fillId="0" borderId="10" xfId="0" applyNumberFormat="1" applyFont="1" applyFill="1" applyBorder="1" applyAlignment="1" applyProtection="1">
      <alignment horizontal="center" vertical="center"/>
    </xf>
    <xf numFmtId="9" fontId="10" fillId="0" borderId="1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22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26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7" fillId="0" borderId="70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57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15" fillId="0" borderId="7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6" fontId="7" fillId="0" borderId="64" xfId="1" applyFont="1" applyFill="1" applyBorder="1" applyAlignment="1" applyProtection="1">
      <alignment horizontal="center" vertical="center"/>
    </xf>
    <xf numFmtId="6" fontId="7" fillId="0" borderId="13" xfId="1" applyFont="1" applyFill="1" applyBorder="1" applyAlignment="1" applyProtection="1">
      <alignment horizontal="center" vertical="center"/>
    </xf>
    <xf numFmtId="6" fontId="7" fillId="0" borderId="14" xfId="1" applyFont="1" applyFill="1" applyBorder="1" applyAlignment="1" applyProtection="1">
      <alignment horizontal="center" vertical="center"/>
    </xf>
    <xf numFmtId="6" fontId="7" fillId="0" borderId="62" xfId="1" applyFont="1" applyFill="1" applyBorder="1" applyAlignment="1" applyProtection="1">
      <alignment horizontal="center" vertical="center"/>
    </xf>
    <xf numFmtId="6" fontId="7" fillId="0" borderId="56" xfId="1" applyFont="1" applyFill="1" applyBorder="1" applyAlignment="1" applyProtection="1">
      <alignment horizontal="center" vertical="center"/>
    </xf>
    <xf numFmtId="6" fontId="7" fillId="0" borderId="65" xfId="1" applyFont="1" applyFill="1" applyBorder="1" applyAlignment="1" applyProtection="1">
      <alignment horizontal="center" vertical="center"/>
    </xf>
    <xf numFmtId="10" fontId="14" fillId="0" borderId="23" xfId="2" applyNumberFormat="1" applyFont="1" applyFill="1" applyBorder="1" applyAlignment="1" applyProtection="1">
      <alignment horizontal="center" vertical="center"/>
    </xf>
    <xf numFmtId="10" fontId="14" fillId="0" borderId="0" xfId="2" applyNumberFormat="1" applyFont="1" applyFill="1" applyBorder="1" applyAlignment="1" applyProtection="1">
      <alignment horizontal="center" vertical="center"/>
    </xf>
    <xf numFmtId="10" fontId="14" fillId="0" borderId="24" xfId="2" applyNumberFormat="1" applyFont="1" applyFill="1" applyBorder="1" applyAlignment="1" applyProtection="1">
      <alignment horizontal="center" vertical="center"/>
    </xf>
    <xf numFmtId="10" fontId="14" fillId="0" borderId="25" xfId="2" applyNumberFormat="1" applyFont="1" applyFill="1" applyBorder="1" applyAlignment="1" applyProtection="1">
      <alignment horizontal="center" vertical="center"/>
    </xf>
    <xf numFmtId="10" fontId="14" fillId="0" borderId="1" xfId="2" applyNumberFormat="1" applyFont="1" applyFill="1" applyBorder="1" applyAlignment="1" applyProtection="1">
      <alignment horizontal="center" vertical="center"/>
    </xf>
    <xf numFmtId="10" fontId="14" fillId="0" borderId="26" xfId="2" applyNumberFormat="1" applyFont="1" applyFill="1" applyBorder="1" applyAlignment="1" applyProtection="1">
      <alignment horizontal="center" vertical="center"/>
    </xf>
    <xf numFmtId="6" fontId="14" fillId="0" borderId="27" xfId="1" applyFont="1" applyFill="1" applyBorder="1" applyAlignment="1" applyProtection="1">
      <alignment horizontal="right" vertical="center"/>
    </xf>
    <xf numFmtId="6" fontId="14" fillId="0" borderId="28" xfId="1" applyFont="1" applyFill="1" applyBorder="1" applyAlignment="1" applyProtection="1">
      <alignment horizontal="right" vertical="center"/>
    </xf>
    <xf numFmtId="6" fontId="14" fillId="0" borderId="59" xfId="1" applyFont="1" applyFill="1" applyBorder="1" applyAlignment="1" applyProtection="1">
      <alignment horizontal="right" vertical="center"/>
    </xf>
    <xf numFmtId="6" fontId="14" fillId="0" borderId="23" xfId="1" applyFont="1" applyFill="1" applyBorder="1" applyAlignment="1" applyProtection="1">
      <alignment horizontal="right" vertical="center"/>
    </xf>
    <xf numFmtId="6" fontId="14" fillId="0" borderId="0" xfId="1" applyFont="1" applyFill="1" applyBorder="1" applyAlignment="1" applyProtection="1">
      <alignment horizontal="right" vertical="center"/>
    </xf>
    <xf numFmtId="6" fontId="14" fillId="0" borderId="60" xfId="1" applyFont="1" applyFill="1" applyBorder="1" applyAlignment="1" applyProtection="1">
      <alignment horizontal="right" vertical="center"/>
    </xf>
    <xf numFmtId="6" fontId="14" fillId="0" borderId="72" xfId="1" applyFont="1" applyFill="1" applyBorder="1" applyAlignment="1" applyProtection="1">
      <alignment horizontal="right" vertical="center"/>
    </xf>
    <xf numFmtId="6" fontId="14" fillId="0" borderId="18" xfId="1" applyFont="1" applyFill="1" applyBorder="1" applyAlignment="1" applyProtection="1">
      <alignment horizontal="right" vertical="center"/>
    </xf>
    <xf numFmtId="6" fontId="14" fillId="0" borderId="61" xfId="1" applyFont="1" applyFill="1" applyBorder="1" applyAlignment="1" applyProtection="1">
      <alignment horizontal="right" vertical="center"/>
    </xf>
    <xf numFmtId="9" fontId="6" fillId="0" borderId="38" xfId="2" applyFont="1" applyFill="1" applyBorder="1" applyAlignment="1" applyProtection="1">
      <alignment horizontal="center" vertical="center"/>
    </xf>
    <xf numFmtId="9" fontId="6" fillId="0" borderId="28" xfId="2" applyFont="1" applyFill="1" applyBorder="1" applyAlignment="1" applyProtection="1">
      <alignment horizontal="center" vertical="center"/>
    </xf>
    <xf numFmtId="9" fontId="6" fillId="0" borderId="59" xfId="2" applyFont="1" applyFill="1" applyBorder="1" applyAlignment="1" applyProtection="1">
      <alignment horizontal="center" vertical="center"/>
    </xf>
    <xf numFmtId="9" fontId="6" fillId="0" borderId="36" xfId="2" applyFont="1" applyFill="1" applyBorder="1" applyAlignment="1" applyProtection="1">
      <alignment horizontal="center" vertical="center"/>
    </xf>
    <xf numFmtId="9" fontId="6" fillId="0" borderId="0" xfId="2" applyFont="1" applyFill="1" applyBorder="1" applyAlignment="1" applyProtection="1">
      <alignment horizontal="center" vertical="center"/>
    </xf>
    <xf numFmtId="9" fontId="6" fillId="0" borderId="60" xfId="2" applyFont="1" applyFill="1" applyBorder="1" applyAlignment="1" applyProtection="1">
      <alignment horizontal="center" vertical="center"/>
    </xf>
    <xf numFmtId="9" fontId="6" fillId="0" borderId="67" xfId="2" applyFont="1" applyFill="1" applyBorder="1" applyAlignment="1" applyProtection="1">
      <alignment horizontal="center" vertical="center"/>
    </xf>
    <xf numFmtId="9" fontId="6" fillId="0" borderId="18" xfId="2" applyFont="1" applyFill="1" applyBorder="1" applyAlignment="1" applyProtection="1">
      <alignment horizontal="center" vertical="center"/>
    </xf>
    <xf numFmtId="9" fontId="6" fillId="0" borderId="61" xfId="2" applyFont="1" applyFill="1" applyBorder="1" applyAlignment="1" applyProtection="1">
      <alignment horizontal="center" vertical="center"/>
    </xf>
    <xf numFmtId="6" fontId="6" fillId="0" borderId="38" xfId="1" applyFont="1" applyFill="1" applyBorder="1" applyAlignment="1" applyProtection="1">
      <alignment horizontal="right" vertical="center"/>
    </xf>
    <xf numFmtId="6" fontId="6" fillId="0" borderId="28" xfId="1" applyFont="1" applyFill="1" applyBorder="1" applyAlignment="1" applyProtection="1">
      <alignment horizontal="right" vertical="center"/>
    </xf>
    <xf numFmtId="6" fontId="6" fillId="0" borderId="37" xfId="1" applyFont="1" applyFill="1" applyBorder="1" applyAlignment="1" applyProtection="1">
      <alignment horizontal="right" vertical="center"/>
    </xf>
    <xf numFmtId="6" fontId="6" fillId="0" borderId="36" xfId="1" applyFont="1" applyFill="1" applyBorder="1" applyAlignment="1" applyProtection="1">
      <alignment horizontal="right" vertical="center"/>
    </xf>
    <xf numFmtId="6" fontId="6" fillId="0" borderId="0" xfId="1" applyFont="1" applyFill="1" applyBorder="1" applyAlignment="1" applyProtection="1">
      <alignment horizontal="right" vertical="center"/>
    </xf>
    <xf numFmtId="6" fontId="6" fillId="0" borderId="8" xfId="1" applyFont="1" applyFill="1" applyBorder="1" applyAlignment="1" applyProtection="1">
      <alignment horizontal="right" vertical="center"/>
    </xf>
    <xf numFmtId="6" fontId="6" fillId="0" borderId="67" xfId="1" applyFont="1" applyFill="1" applyBorder="1" applyAlignment="1" applyProtection="1">
      <alignment horizontal="right" vertical="center"/>
    </xf>
    <xf numFmtId="6" fontId="6" fillId="0" borderId="18" xfId="1" applyFont="1" applyFill="1" applyBorder="1" applyAlignment="1" applyProtection="1">
      <alignment horizontal="right" vertical="center"/>
    </xf>
    <xf numFmtId="6" fontId="6" fillId="0" borderId="74" xfId="1" applyFont="1" applyFill="1" applyBorder="1" applyAlignment="1" applyProtection="1">
      <alignment horizontal="right" vertical="center"/>
    </xf>
    <xf numFmtId="9" fontId="6" fillId="0" borderId="69" xfId="0" applyNumberFormat="1" applyFont="1" applyFill="1" applyBorder="1" applyAlignment="1" applyProtection="1">
      <alignment horizontal="center" vertical="center"/>
    </xf>
    <xf numFmtId="9" fontId="6" fillId="0" borderId="28" xfId="0" applyNumberFormat="1" applyFont="1" applyFill="1" applyBorder="1" applyAlignment="1" applyProtection="1">
      <alignment horizontal="center" vertical="center"/>
    </xf>
    <xf numFmtId="9" fontId="6" fillId="0" borderId="59" xfId="0" applyNumberFormat="1" applyFont="1" applyFill="1" applyBorder="1" applyAlignment="1" applyProtection="1">
      <alignment horizontal="center" vertical="center"/>
    </xf>
    <xf numFmtId="9" fontId="6" fillId="0" borderId="7" xfId="0" applyNumberFormat="1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</xf>
    <xf numFmtId="9" fontId="6" fillId="0" borderId="60" xfId="0" applyNumberFormat="1" applyFont="1" applyFill="1" applyBorder="1" applyAlignment="1" applyProtection="1">
      <alignment horizontal="center" vertical="center"/>
    </xf>
    <xf numFmtId="9" fontId="6" fillId="0" borderId="76" xfId="0" applyNumberFormat="1" applyFont="1" applyFill="1" applyBorder="1" applyAlignment="1" applyProtection="1">
      <alignment horizontal="center" vertical="center"/>
    </xf>
    <xf numFmtId="9" fontId="6" fillId="0" borderId="18" xfId="0" applyNumberFormat="1" applyFont="1" applyFill="1" applyBorder="1" applyAlignment="1" applyProtection="1">
      <alignment horizontal="center" vertical="center"/>
    </xf>
    <xf numFmtId="9" fontId="6" fillId="0" borderId="61" xfId="0" applyNumberFormat="1" applyFont="1" applyFill="1" applyBorder="1" applyAlignment="1" applyProtection="1">
      <alignment horizontal="center" vertical="center"/>
    </xf>
    <xf numFmtId="6" fontId="2" fillId="0" borderId="38" xfId="1" applyFont="1" applyFill="1" applyBorder="1" applyAlignment="1" applyProtection="1">
      <alignment horizontal="right" vertical="center"/>
    </xf>
    <xf numFmtId="6" fontId="2" fillId="0" borderId="28" xfId="1" applyFont="1" applyFill="1" applyBorder="1" applyAlignment="1" applyProtection="1">
      <alignment horizontal="right" vertical="center"/>
    </xf>
    <xf numFmtId="6" fontId="2" fillId="0" borderId="66" xfId="1" applyFont="1" applyFill="1" applyBorder="1" applyAlignment="1" applyProtection="1">
      <alignment horizontal="right" vertical="center"/>
    </xf>
    <xf numFmtId="6" fontId="2" fillId="0" borderId="36" xfId="1" applyFont="1" applyFill="1" applyBorder="1" applyAlignment="1" applyProtection="1">
      <alignment horizontal="right" vertical="center"/>
    </xf>
    <xf numFmtId="6" fontId="2" fillId="0" borderId="0" xfId="1" applyFont="1" applyFill="1" applyBorder="1" applyAlignment="1" applyProtection="1">
      <alignment horizontal="right" vertical="center"/>
    </xf>
    <xf numFmtId="6" fontId="2" fillId="0" borderId="16" xfId="1" applyFont="1" applyFill="1" applyBorder="1" applyAlignment="1" applyProtection="1">
      <alignment horizontal="right" vertical="center"/>
    </xf>
    <xf numFmtId="6" fontId="2" fillId="0" borderId="67" xfId="1" applyFont="1" applyFill="1" applyBorder="1" applyAlignment="1" applyProtection="1">
      <alignment horizontal="right" vertical="center"/>
    </xf>
    <xf numFmtId="6" fontId="2" fillId="0" borderId="18" xfId="1" applyFont="1" applyFill="1" applyBorder="1" applyAlignment="1" applyProtection="1">
      <alignment horizontal="right" vertical="center"/>
    </xf>
    <xf numFmtId="6" fontId="2" fillId="0" borderId="19" xfId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horizontal="center" vertical="center"/>
    </xf>
    <xf numFmtId="0" fontId="7" fillId="0" borderId="56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65" xfId="0" applyFont="1" applyBorder="1" applyAlignment="1" applyProtection="1">
      <alignment horizontal="center" vertical="center"/>
    </xf>
    <xf numFmtId="6" fontId="12" fillId="0" borderId="12" xfId="3" applyNumberFormat="1" applyFont="1" applyFill="1" applyBorder="1" applyAlignment="1" applyProtection="1">
      <alignment horizontal="right" vertical="center"/>
    </xf>
    <xf numFmtId="6" fontId="12" fillId="0" borderId="13" xfId="3" applyNumberFormat="1" applyFont="1" applyFill="1" applyBorder="1" applyAlignment="1" applyProtection="1">
      <alignment horizontal="right" vertical="center"/>
    </xf>
    <xf numFmtId="6" fontId="12" fillId="0" borderId="14" xfId="3" applyNumberFormat="1" applyFont="1" applyFill="1" applyBorder="1" applyAlignment="1" applyProtection="1">
      <alignment horizontal="right" vertical="center"/>
    </xf>
    <xf numFmtId="6" fontId="12" fillId="0" borderId="15" xfId="3" applyNumberFormat="1" applyFont="1" applyFill="1" applyBorder="1" applyAlignment="1" applyProtection="1">
      <alignment horizontal="right" vertical="center"/>
    </xf>
    <xf numFmtId="6" fontId="12" fillId="0" borderId="0" xfId="3" applyNumberFormat="1" applyFont="1" applyFill="1" applyBorder="1" applyAlignment="1" applyProtection="1">
      <alignment horizontal="right" vertical="center"/>
    </xf>
    <xf numFmtId="6" fontId="12" fillId="0" borderId="16" xfId="3" applyNumberFormat="1" applyFont="1" applyFill="1" applyBorder="1" applyAlignment="1" applyProtection="1">
      <alignment horizontal="right" vertical="center"/>
    </xf>
    <xf numFmtId="6" fontId="12" fillId="0" borderId="17" xfId="3" applyNumberFormat="1" applyFont="1" applyFill="1" applyBorder="1" applyAlignment="1" applyProtection="1">
      <alignment horizontal="right" vertical="center"/>
    </xf>
    <xf numFmtId="6" fontId="12" fillId="0" borderId="18" xfId="3" applyNumberFormat="1" applyFont="1" applyFill="1" applyBorder="1" applyAlignment="1" applyProtection="1">
      <alignment horizontal="right" vertical="center"/>
    </xf>
    <xf numFmtId="6" fontId="12" fillId="0" borderId="19" xfId="3" applyNumberFormat="1" applyFont="1" applyFill="1" applyBorder="1" applyAlignment="1" applyProtection="1">
      <alignment horizontal="right" vertical="center"/>
    </xf>
    <xf numFmtId="6" fontId="13" fillId="0" borderId="58" xfId="1" applyFont="1" applyBorder="1" applyAlignment="1" applyProtection="1">
      <alignment horizontal="right" vertical="center"/>
    </xf>
    <xf numFmtId="6" fontId="13" fillId="0" borderId="28" xfId="1" applyFont="1" applyBorder="1" applyAlignment="1" applyProtection="1">
      <alignment horizontal="right" vertical="center"/>
    </xf>
    <xf numFmtId="6" fontId="13" fillId="0" borderId="59" xfId="1" applyFont="1" applyBorder="1" applyAlignment="1" applyProtection="1">
      <alignment horizontal="right" vertical="center"/>
    </xf>
    <xf numFmtId="6" fontId="13" fillId="0" borderId="15" xfId="1" applyFont="1" applyBorder="1" applyAlignment="1" applyProtection="1">
      <alignment horizontal="right" vertical="center"/>
    </xf>
    <xf numFmtId="6" fontId="13" fillId="0" borderId="0" xfId="1" applyFont="1" applyBorder="1" applyAlignment="1" applyProtection="1">
      <alignment horizontal="right" vertical="center"/>
    </xf>
    <xf numFmtId="6" fontId="13" fillId="0" borderId="60" xfId="1" applyFont="1" applyBorder="1" applyAlignment="1" applyProtection="1">
      <alignment horizontal="right" vertical="center"/>
    </xf>
    <xf numFmtId="6" fontId="13" fillId="0" borderId="17" xfId="1" applyFont="1" applyBorder="1" applyAlignment="1" applyProtection="1">
      <alignment horizontal="right" vertical="center"/>
    </xf>
    <xf numFmtId="6" fontId="13" fillId="0" borderId="18" xfId="1" applyFont="1" applyBorder="1" applyAlignment="1" applyProtection="1">
      <alignment horizontal="right" vertical="center"/>
    </xf>
    <xf numFmtId="6" fontId="13" fillId="0" borderId="61" xfId="1" applyFont="1" applyBorder="1" applyAlignment="1" applyProtection="1">
      <alignment horizontal="right" vertical="center"/>
    </xf>
    <xf numFmtId="9" fontId="6" fillId="0" borderId="38" xfId="2" applyFont="1" applyBorder="1" applyAlignment="1" applyProtection="1">
      <alignment horizontal="center" vertical="center"/>
    </xf>
    <xf numFmtId="9" fontId="6" fillId="0" borderId="28" xfId="2" applyFont="1" applyBorder="1" applyAlignment="1" applyProtection="1">
      <alignment horizontal="center" vertical="center"/>
    </xf>
    <xf numFmtId="9" fontId="6" fillId="0" borderId="59" xfId="2" applyFont="1" applyBorder="1" applyAlignment="1" applyProtection="1">
      <alignment horizontal="center" vertical="center"/>
    </xf>
    <xf numFmtId="9" fontId="6" fillId="0" borderId="36" xfId="2" applyFont="1" applyBorder="1" applyAlignment="1" applyProtection="1">
      <alignment horizontal="center" vertical="center"/>
    </xf>
    <xf numFmtId="9" fontId="6" fillId="0" borderId="0" xfId="2" applyFont="1" applyBorder="1" applyAlignment="1" applyProtection="1">
      <alignment horizontal="center" vertical="center"/>
    </xf>
    <xf numFmtId="9" fontId="6" fillId="0" borderId="60" xfId="2" applyFont="1" applyBorder="1" applyAlignment="1" applyProtection="1">
      <alignment horizontal="center" vertical="center"/>
    </xf>
    <xf numFmtId="9" fontId="6" fillId="0" borderId="67" xfId="2" applyFont="1" applyBorder="1" applyAlignment="1" applyProtection="1">
      <alignment horizontal="center" vertical="center"/>
    </xf>
    <xf numFmtId="9" fontId="6" fillId="0" borderId="18" xfId="2" applyFont="1" applyBorder="1" applyAlignment="1" applyProtection="1">
      <alignment horizontal="center" vertical="center"/>
    </xf>
    <xf numFmtId="9" fontId="6" fillId="0" borderId="61" xfId="2" applyFont="1" applyBorder="1" applyAlignment="1" applyProtection="1">
      <alignment horizontal="center" vertical="center"/>
    </xf>
    <xf numFmtId="6" fontId="6" fillId="0" borderId="38" xfId="1" applyFont="1" applyBorder="1" applyAlignment="1" applyProtection="1">
      <alignment horizontal="right" vertical="center"/>
    </xf>
    <xf numFmtId="6" fontId="6" fillId="0" borderId="28" xfId="1" applyFont="1" applyBorder="1" applyAlignment="1" applyProtection="1">
      <alignment horizontal="right" vertical="center"/>
    </xf>
    <xf numFmtId="6" fontId="6" fillId="0" borderId="66" xfId="1" applyFont="1" applyBorder="1" applyAlignment="1" applyProtection="1">
      <alignment horizontal="right" vertical="center"/>
    </xf>
    <xf numFmtId="6" fontId="6" fillId="0" borderId="36" xfId="1" applyFont="1" applyBorder="1" applyAlignment="1" applyProtection="1">
      <alignment horizontal="right" vertical="center"/>
    </xf>
    <xf numFmtId="6" fontId="6" fillId="0" borderId="0" xfId="1" applyFont="1" applyBorder="1" applyAlignment="1" applyProtection="1">
      <alignment horizontal="right" vertical="center"/>
    </xf>
    <xf numFmtId="6" fontId="6" fillId="0" borderId="16" xfId="1" applyFont="1" applyBorder="1" applyAlignment="1" applyProtection="1">
      <alignment horizontal="right" vertical="center"/>
    </xf>
    <xf numFmtId="6" fontId="6" fillId="0" borderId="67" xfId="1" applyFont="1" applyBorder="1" applyAlignment="1" applyProtection="1">
      <alignment horizontal="right" vertical="center"/>
    </xf>
    <xf numFmtId="6" fontId="6" fillId="0" borderId="18" xfId="1" applyFont="1" applyBorder="1" applyAlignment="1" applyProtection="1">
      <alignment horizontal="right" vertical="center"/>
    </xf>
    <xf numFmtId="6" fontId="6" fillId="0" borderId="19" xfId="1" applyFont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7" fillId="0" borderId="79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6" fontId="7" fillId="0" borderId="4" xfId="1" applyFont="1" applyFill="1" applyBorder="1" applyAlignment="1" applyProtection="1">
      <alignment horizontal="center" vertical="center"/>
    </xf>
    <xf numFmtId="6" fontId="7" fillId="0" borderId="5" xfId="1" applyFont="1" applyFill="1" applyBorder="1" applyAlignment="1" applyProtection="1">
      <alignment horizontal="center" vertical="center"/>
    </xf>
    <xf numFmtId="6" fontId="7" fillId="0" borderId="6" xfId="1" applyFont="1" applyFill="1" applyBorder="1" applyAlignment="1" applyProtection="1">
      <alignment horizontal="center" vertical="center"/>
    </xf>
    <xf numFmtId="6" fontId="7" fillId="0" borderId="68" xfId="1" applyFont="1" applyFill="1" applyBorder="1" applyAlignment="1" applyProtection="1">
      <alignment horizontal="center" vertical="center"/>
    </xf>
    <xf numFmtId="6" fontId="7" fillId="0" borderId="63" xfId="1" applyFont="1" applyFill="1" applyBorder="1" applyAlignment="1" applyProtection="1">
      <alignment horizontal="center" vertical="center"/>
    </xf>
    <xf numFmtId="179" fontId="2" fillId="0" borderId="69" xfId="1" applyNumberFormat="1" applyFont="1" applyFill="1" applyBorder="1" applyAlignment="1" applyProtection="1">
      <alignment horizontal="right" vertical="center"/>
    </xf>
    <xf numFmtId="179" fontId="2" fillId="0" borderId="28" xfId="1" applyNumberFormat="1" applyFont="1" applyFill="1" applyBorder="1" applyAlignment="1" applyProtection="1">
      <alignment horizontal="right" vertical="center"/>
    </xf>
    <xf numFmtId="179" fontId="2" fillId="0" borderId="59" xfId="1" applyNumberFormat="1" applyFont="1" applyFill="1" applyBorder="1" applyAlignment="1" applyProtection="1">
      <alignment horizontal="right" vertical="center"/>
    </xf>
    <xf numFmtId="179" fontId="2" fillId="0" borderId="7" xfId="1" applyNumberFormat="1" applyFont="1" applyFill="1" applyBorder="1" applyAlignment="1" applyProtection="1">
      <alignment horizontal="right" vertical="center"/>
    </xf>
    <xf numFmtId="179" fontId="2" fillId="0" borderId="0" xfId="1" applyNumberFormat="1" applyFont="1" applyFill="1" applyBorder="1" applyAlignment="1" applyProtection="1">
      <alignment horizontal="right" vertical="center"/>
    </xf>
    <xf numFmtId="179" fontId="2" fillId="0" borderId="60" xfId="1" applyNumberFormat="1" applyFont="1" applyFill="1" applyBorder="1" applyAlignment="1" applyProtection="1">
      <alignment horizontal="right" vertical="center"/>
    </xf>
    <xf numFmtId="179" fontId="2" fillId="0" borderId="9" xfId="1" applyNumberFormat="1" applyFont="1" applyFill="1" applyBorder="1" applyAlignment="1" applyProtection="1">
      <alignment horizontal="right" vertical="center"/>
    </xf>
    <xf numFmtId="179" fontId="2" fillId="0" borderId="10" xfId="1" applyNumberFormat="1" applyFont="1" applyFill="1" applyBorder="1" applyAlignment="1" applyProtection="1">
      <alignment horizontal="right" vertical="center"/>
    </xf>
    <xf numFmtId="179" fontId="2" fillId="0" borderId="78" xfId="1" applyNumberFormat="1" applyFont="1" applyFill="1" applyBorder="1" applyAlignment="1" applyProtection="1">
      <alignment horizontal="right" vertical="center"/>
    </xf>
    <xf numFmtId="9" fontId="6" fillId="0" borderId="80" xfId="2" applyFont="1" applyFill="1" applyBorder="1" applyAlignment="1" applyProtection="1">
      <alignment horizontal="center" vertical="center"/>
    </xf>
    <xf numFmtId="9" fontId="6" fillId="0" borderId="10" xfId="2" applyFont="1" applyFill="1" applyBorder="1" applyAlignment="1" applyProtection="1">
      <alignment horizontal="center" vertical="center"/>
    </xf>
    <xf numFmtId="9" fontId="6" fillId="0" borderId="78" xfId="2" applyFont="1" applyFill="1" applyBorder="1" applyAlignment="1" applyProtection="1">
      <alignment horizontal="center" vertical="center"/>
    </xf>
    <xf numFmtId="179" fontId="6" fillId="0" borderId="38" xfId="1" applyNumberFormat="1" applyFont="1" applyFill="1" applyBorder="1" applyAlignment="1" applyProtection="1">
      <alignment horizontal="right" vertical="center"/>
    </xf>
    <xf numFmtId="179" fontId="6" fillId="0" borderId="28" xfId="1" applyNumberFormat="1" applyFont="1" applyFill="1" applyBorder="1" applyAlignment="1" applyProtection="1">
      <alignment horizontal="right" vertical="center"/>
    </xf>
    <xf numFmtId="179" fontId="6" fillId="0" borderId="37" xfId="1" applyNumberFormat="1" applyFont="1" applyFill="1" applyBorder="1" applyAlignment="1" applyProtection="1">
      <alignment horizontal="right" vertical="center"/>
    </xf>
    <xf numFmtId="179" fontId="6" fillId="0" borderId="36" xfId="1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Fill="1" applyBorder="1" applyAlignment="1" applyProtection="1">
      <alignment horizontal="right" vertical="center"/>
    </xf>
    <xf numFmtId="179" fontId="6" fillId="0" borderId="8" xfId="1" applyNumberFormat="1" applyFont="1" applyFill="1" applyBorder="1" applyAlignment="1" applyProtection="1">
      <alignment horizontal="right" vertical="center"/>
    </xf>
    <xf numFmtId="179" fontId="6" fillId="0" borderId="80" xfId="1" applyNumberFormat="1" applyFont="1" applyFill="1" applyBorder="1" applyAlignment="1" applyProtection="1">
      <alignment horizontal="right" vertical="center"/>
    </xf>
    <xf numFmtId="179" fontId="6" fillId="0" borderId="10" xfId="1" applyNumberFormat="1" applyFont="1" applyFill="1" applyBorder="1" applyAlignment="1" applyProtection="1">
      <alignment horizontal="right" vertical="center"/>
    </xf>
    <xf numFmtId="179" fontId="6" fillId="0" borderId="11" xfId="1" applyNumberFormat="1" applyFont="1" applyFill="1" applyBorder="1" applyAlignment="1" applyProtection="1">
      <alignment horizontal="right" vertical="center"/>
    </xf>
    <xf numFmtId="6" fontId="10" fillId="0" borderId="69" xfId="1" applyFont="1" applyFill="1" applyBorder="1" applyAlignment="1" applyProtection="1">
      <alignment horizontal="right" vertical="center"/>
    </xf>
    <xf numFmtId="6" fontId="10" fillId="0" borderId="28" xfId="1" applyFont="1" applyFill="1" applyBorder="1" applyAlignment="1" applyProtection="1">
      <alignment horizontal="right" vertical="center"/>
    </xf>
    <xf numFmtId="6" fontId="10" fillId="0" borderId="37" xfId="1" applyFont="1" applyFill="1" applyBorder="1" applyAlignment="1" applyProtection="1">
      <alignment horizontal="right" vertical="center"/>
    </xf>
    <xf numFmtId="6" fontId="10" fillId="0" borderId="7" xfId="1" applyFont="1" applyFill="1" applyBorder="1" applyAlignment="1" applyProtection="1">
      <alignment horizontal="right" vertical="center"/>
    </xf>
    <xf numFmtId="6" fontId="10" fillId="0" borderId="0" xfId="1" applyFont="1" applyFill="1" applyBorder="1" applyAlignment="1" applyProtection="1">
      <alignment horizontal="right" vertical="center"/>
    </xf>
    <xf numFmtId="6" fontId="10" fillId="0" borderId="8" xfId="1" applyFont="1" applyFill="1" applyBorder="1" applyAlignment="1" applyProtection="1">
      <alignment horizontal="right" vertical="center"/>
    </xf>
    <xf numFmtId="6" fontId="10" fillId="0" borderId="9" xfId="1" applyFont="1" applyFill="1" applyBorder="1" applyAlignment="1" applyProtection="1">
      <alignment horizontal="right" vertical="center"/>
    </xf>
    <xf numFmtId="6" fontId="10" fillId="0" borderId="10" xfId="1" applyFont="1" applyFill="1" applyBorder="1" applyAlignment="1" applyProtection="1">
      <alignment horizontal="right" vertical="center"/>
    </xf>
    <xf numFmtId="6" fontId="10" fillId="0" borderId="11" xfId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textRotation="255"/>
    </xf>
    <xf numFmtId="0" fontId="6" fillId="0" borderId="5" xfId="0" applyFont="1" applyBorder="1" applyAlignment="1" applyProtection="1">
      <alignment horizontal="center" vertical="center" textRotation="255"/>
    </xf>
    <xf numFmtId="0" fontId="6" fillId="0" borderId="7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6" fillId="0" borderId="10" xfId="0" applyFont="1" applyBorder="1" applyAlignment="1" applyProtection="1">
      <alignment horizontal="center" vertical="center" textRotation="255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/>
    </xf>
    <xf numFmtId="0" fontId="7" fillId="0" borderId="82" xfId="0" applyFont="1" applyBorder="1" applyAlignment="1" applyProtection="1">
      <alignment horizontal="center" vertical="center"/>
    </xf>
    <xf numFmtId="0" fontId="7" fillId="0" borderId="83" xfId="0" applyFont="1" applyBorder="1" applyAlignment="1" applyProtection="1">
      <alignment horizontal="center" vertical="center"/>
    </xf>
    <xf numFmtId="0" fontId="7" fillId="0" borderId="84" xfId="0" applyFont="1" applyBorder="1" applyAlignment="1" applyProtection="1">
      <alignment horizontal="center" vertical="center"/>
    </xf>
    <xf numFmtId="0" fontId="7" fillId="0" borderId="85" xfId="0" applyFont="1" applyBorder="1" applyAlignment="1" applyProtection="1">
      <alignment horizontal="center" vertical="center"/>
    </xf>
    <xf numFmtId="0" fontId="7" fillId="0" borderId="86" xfId="0" applyFont="1" applyBorder="1" applyAlignment="1" applyProtection="1">
      <alignment horizontal="center" vertical="center"/>
    </xf>
    <xf numFmtId="0" fontId="7" fillId="0" borderId="68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7" fillId="0" borderId="69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87" xfId="0" applyFont="1" applyBorder="1" applyAlignment="1" applyProtection="1">
      <alignment horizontal="center" vertical="center"/>
    </xf>
    <xf numFmtId="0" fontId="7" fillId="0" borderId="88" xfId="0" applyFont="1" applyBorder="1" applyAlignment="1" applyProtection="1">
      <alignment horizontal="center" vertical="center"/>
    </xf>
    <xf numFmtId="0" fontId="7" fillId="0" borderId="89" xfId="0" applyFont="1" applyBorder="1" applyAlignment="1" applyProtection="1">
      <alignment horizontal="center" vertical="center"/>
    </xf>
    <xf numFmtId="9" fontId="7" fillId="0" borderId="0" xfId="2" applyFont="1" applyBorder="1" applyAlignment="1" applyProtection="1">
      <alignment horizontal="left" vertical="center"/>
    </xf>
    <xf numFmtId="9" fontId="7" fillId="0" borderId="16" xfId="2" applyFont="1" applyBorder="1" applyAlignment="1" applyProtection="1">
      <alignment horizontal="left" vertical="center"/>
    </xf>
    <xf numFmtId="9" fontId="7" fillId="0" borderId="18" xfId="2" applyFont="1" applyBorder="1" applyAlignment="1" applyProtection="1">
      <alignment horizontal="left" vertical="center"/>
    </xf>
    <xf numFmtId="9" fontId="7" fillId="0" borderId="19" xfId="2" applyFont="1" applyBorder="1" applyAlignment="1" applyProtection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7" fillId="2" borderId="3" xfId="0" applyFont="1" applyFill="1" applyBorder="1" applyAlignment="1" applyProtection="1">
      <alignment horizontal="left" vertical="center"/>
      <protection locked="0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6" fontId="4" fillId="0" borderId="32" xfId="1" applyFont="1" applyBorder="1" applyAlignment="1">
      <alignment horizontal="right" vertical="center"/>
    </xf>
    <xf numFmtId="6" fontId="4" fillId="0" borderId="33" xfId="1" applyFont="1" applyBorder="1" applyAlignment="1">
      <alignment horizontal="right" vertical="center"/>
    </xf>
    <xf numFmtId="6" fontId="4" fillId="0" borderId="34" xfId="1" applyFont="1" applyBorder="1" applyAlignment="1">
      <alignment horizontal="right" vertical="center"/>
    </xf>
    <xf numFmtId="6" fontId="4" fillId="0" borderId="3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6" fontId="7" fillId="0" borderId="32" xfId="1" applyFont="1" applyBorder="1" applyAlignment="1">
      <alignment horizontal="right" vertical="center"/>
    </xf>
    <xf numFmtId="6" fontId="7" fillId="0" borderId="33" xfId="1" applyFont="1" applyBorder="1" applyAlignment="1">
      <alignment horizontal="right" vertical="center"/>
    </xf>
    <xf numFmtId="6" fontId="7" fillId="0" borderId="34" xfId="1" applyFont="1" applyBorder="1" applyAlignment="1">
      <alignment horizontal="right" vertical="center"/>
    </xf>
    <xf numFmtId="6" fontId="7" fillId="0" borderId="35" xfId="1" applyFont="1" applyBorder="1" applyAlignment="1">
      <alignment horizontal="right" vertical="center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9" fontId="6" fillId="0" borderId="69" xfId="0" applyNumberFormat="1" applyFont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0" borderId="60" xfId="0" applyNumberFormat="1" applyFont="1" applyBorder="1" applyAlignment="1">
      <alignment horizontal="center" vertical="center"/>
    </xf>
    <xf numFmtId="9" fontId="6" fillId="0" borderId="76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6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6" fontId="2" fillId="0" borderId="69" xfId="1" applyFont="1" applyFill="1" applyBorder="1" applyAlignment="1" applyProtection="1">
      <alignment horizontal="right" vertical="center"/>
      <protection locked="0"/>
    </xf>
    <xf numFmtId="6" fontId="2" fillId="0" borderId="28" xfId="1" applyFont="1" applyFill="1" applyBorder="1" applyAlignment="1" applyProtection="1">
      <alignment horizontal="right" vertical="center"/>
      <protection locked="0"/>
    </xf>
    <xf numFmtId="6" fontId="2" fillId="0" borderId="59" xfId="1" applyFont="1" applyFill="1" applyBorder="1" applyAlignment="1" applyProtection="1">
      <alignment horizontal="right" vertical="center"/>
      <protection locked="0"/>
    </xf>
    <xf numFmtId="6" fontId="2" fillId="0" borderId="7" xfId="1" applyFont="1" applyFill="1" applyBorder="1" applyAlignment="1" applyProtection="1">
      <alignment horizontal="right" vertical="center"/>
      <protection locked="0"/>
    </xf>
    <xf numFmtId="6" fontId="2" fillId="0" borderId="0" xfId="1" applyFont="1" applyFill="1" applyBorder="1" applyAlignment="1" applyProtection="1">
      <alignment horizontal="right" vertical="center"/>
      <protection locked="0"/>
    </xf>
    <xf numFmtId="6" fontId="2" fillId="0" borderId="60" xfId="1" applyFont="1" applyFill="1" applyBorder="1" applyAlignment="1" applyProtection="1">
      <alignment horizontal="right" vertical="center"/>
      <protection locked="0"/>
    </xf>
    <xf numFmtId="6" fontId="2" fillId="0" borderId="9" xfId="1" applyFont="1" applyFill="1" applyBorder="1" applyAlignment="1" applyProtection="1">
      <alignment horizontal="right" vertical="center"/>
      <protection locked="0"/>
    </xf>
    <xf numFmtId="6" fontId="2" fillId="0" borderId="10" xfId="1" applyFont="1" applyFill="1" applyBorder="1" applyAlignment="1" applyProtection="1">
      <alignment horizontal="right" vertical="center"/>
      <protection locked="0"/>
    </xf>
    <xf numFmtId="6" fontId="2" fillId="0" borderId="78" xfId="1" applyFont="1" applyFill="1" applyBorder="1" applyAlignment="1" applyProtection="1">
      <alignment horizontal="right" vertical="center"/>
      <protection locked="0"/>
    </xf>
    <xf numFmtId="6" fontId="6" fillId="0" borderId="80" xfId="1" applyFont="1" applyBorder="1" applyAlignment="1">
      <alignment horizontal="right" vertical="center"/>
    </xf>
    <xf numFmtId="6" fontId="6" fillId="0" borderId="10" xfId="1" applyFont="1" applyBorder="1" applyAlignment="1">
      <alignment horizontal="right" vertical="center"/>
    </xf>
    <xf numFmtId="6" fontId="6" fillId="0" borderId="11" xfId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18" fillId="0" borderId="0" xfId="0" applyFont="1" applyFill="1" applyAlignment="1" applyProtection="1">
      <alignment horizontal="center" vertical="center"/>
      <protection locked="0"/>
    </xf>
  </cellXfs>
  <cellStyles count="4">
    <cellStyle name="パーセント" xfId="2" builtinId="5"/>
    <cellStyle name="桁区切り" xfId="3" builtinId="6"/>
    <cellStyle name="通貨" xfId="1" builtinId="7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119062</xdr:colOff>
      <xdr:row>0</xdr:row>
      <xdr:rowOff>95249</xdr:rowOff>
    </xdr:from>
    <xdr:ext cx="368572" cy="500063"/>
    <xdr:pic>
      <xdr:nvPicPr>
        <xdr:cNvPr id="2" name="図 1">
          <a:extLst>
            <a:ext uri="{FF2B5EF4-FFF2-40B4-BE49-F238E27FC236}">
              <a16:creationId xmlns:a16="http://schemas.microsoft.com/office/drawing/2014/main" id="{D6F44738-77F0-4C25-9249-1CD20BB5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62" y="95249"/>
          <a:ext cx="368572" cy="500063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</xdr:row>
      <xdr:rowOff>112712</xdr:rowOff>
    </xdr:from>
    <xdr:ext cx="1801813" cy="299598"/>
    <xdr:pic>
      <xdr:nvPicPr>
        <xdr:cNvPr id="3" name="図 2">
          <a:extLst>
            <a:ext uri="{FF2B5EF4-FFF2-40B4-BE49-F238E27FC236}">
              <a16:creationId xmlns:a16="http://schemas.microsoft.com/office/drawing/2014/main" id="{7F565F0E-86BF-4C07-984B-92D04A310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1"/>
        <a:stretch/>
      </xdr:blipFill>
      <xdr:spPr>
        <a:xfrm>
          <a:off x="47625" y="798512"/>
          <a:ext cx="1801813" cy="299598"/>
        </a:xfrm>
        <a:prstGeom prst="rect">
          <a:avLst/>
        </a:prstGeom>
      </xdr:spPr>
    </xdr:pic>
    <xdr:clientData/>
  </xdr:oneCellAnchor>
  <xdr:twoCellAnchor>
    <xdr:from>
      <xdr:col>40</xdr:col>
      <xdr:colOff>123824</xdr:colOff>
      <xdr:row>23</xdr:row>
      <xdr:rowOff>66675</xdr:rowOff>
    </xdr:from>
    <xdr:to>
      <xdr:col>42</xdr:col>
      <xdr:colOff>114299</xdr:colOff>
      <xdr:row>25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1335F0-7FD8-4771-B5A4-D60E37AA1BA8}"/>
            </a:ext>
          </a:extLst>
        </xdr:cNvPr>
        <xdr:cNvSpPr txBox="1"/>
      </xdr:nvSpPr>
      <xdr:spPr>
        <a:xfrm>
          <a:off x="5619749" y="2867025"/>
          <a:ext cx="314325" cy="285750"/>
        </a:xfrm>
        <a:prstGeom prst="rect">
          <a:avLst/>
        </a:prstGeom>
        <a:solidFill>
          <a:srgbClr val="FFFFC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47</xdr:col>
      <xdr:colOff>28574</xdr:colOff>
      <xdr:row>5</xdr:row>
      <xdr:rowOff>9525</xdr:rowOff>
    </xdr:from>
    <xdr:to>
      <xdr:col>51</xdr:col>
      <xdr:colOff>533399</xdr:colOff>
      <xdr:row>13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6613DD-AA07-4DF0-BCA8-AF1F77D93540}"/>
            </a:ext>
          </a:extLst>
        </xdr:cNvPr>
        <xdr:cNvSpPr txBox="1"/>
      </xdr:nvSpPr>
      <xdr:spPr>
        <a:xfrm>
          <a:off x="6419849" y="657225"/>
          <a:ext cx="3248025" cy="1057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rgbClr val="FF0000"/>
              </a:solidFill>
            </a:rPr>
            <a:t>A4</a:t>
          </a:r>
          <a:r>
            <a:rPr kumimoji="1" lang="ja-JP" altLang="en-US" sz="1200" b="1">
              <a:solidFill>
                <a:srgbClr val="FF0000"/>
              </a:solidFill>
            </a:rPr>
            <a:t>縦で印刷し、提出してください。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工事完了に〇がついたら、「工事完了報告書」を必ず作成し、添付して提出してください。</a:t>
          </a:r>
        </a:p>
      </xdr:txBody>
    </xdr:sp>
    <xdr:clientData/>
  </xdr:twoCellAnchor>
  <xdr:twoCellAnchor>
    <xdr:from>
      <xdr:col>47</xdr:col>
      <xdr:colOff>19049</xdr:colOff>
      <xdr:row>15</xdr:row>
      <xdr:rowOff>28576</xdr:rowOff>
    </xdr:from>
    <xdr:to>
      <xdr:col>51</xdr:col>
      <xdr:colOff>523874</xdr:colOff>
      <xdr:row>23</xdr:row>
      <xdr:rowOff>28576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B089F9-1745-49CF-A541-E35352A78AD3}"/>
            </a:ext>
          </a:extLst>
        </xdr:cNvPr>
        <xdr:cNvSpPr txBox="1"/>
      </xdr:nvSpPr>
      <xdr:spPr>
        <a:xfrm>
          <a:off x="6286499" y="1876426"/>
          <a:ext cx="3248025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常傭請求</a:t>
          </a:r>
          <a:r>
            <a:rPr kumimoji="1" lang="en-US" altLang="ja-JP" sz="1200" b="1">
              <a:solidFill>
                <a:srgbClr val="FF0000"/>
              </a:solidFill>
            </a:rPr>
            <a:t>(</a:t>
          </a:r>
          <a:r>
            <a:rPr kumimoji="1" lang="ja-JP" altLang="en-US" sz="1200" b="1">
              <a:solidFill>
                <a:srgbClr val="FF0000"/>
              </a:solidFill>
            </a:rPr>
            <a:t>単価契約・警備）の場合、契約</a:t>
          </a:r>
          <a:r>
            <a:rPr kumimoji="1" lang="en-US" altLang="ja-JP" sz="1200" b="1">
              <a:solidFill>
                <a:srgbClr val="FF0000"/>
              </a:solidFill>
            </a:rPr>
            <a:t>No</a:t>
          </a:r>
          <a:r>
            <a:rPr kumimoji="1" lang="ja-JP" altLang="en-US" sz="1200" b="1">
              <a:solidFill>
                <a:srgbClr val="FF0000"/>
              </a:solidFill>
            </a:rPr>
            <a:t>の箇所には「－」と記入して提出してください。</a:t>
          </a:r>
          <a:endParaRPr kumimoji="1" lang="ja-JP" altLang="en-US" sz="1100"/>
        </a:p>
      </xdr:txBody>
    </xdr:sp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85725</xdr:colOff>
      <xdr:row>75</xdr:row>
      <xdr:rowOff>133349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D725A36-0771-411A-8E6F-73BE0444C771}"/>
            </a:ext>
          </a:extLst>
        </xdr:cNvPr>
        <xdr:cNvSpPr txBox="1"/>
      </xdr:nvSpPr>
      <xdr:spPr>
        <a:xfrm>
          <a:off x="3629025" y="7353300"/>
          <a:ext cx="819150" cy="10858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000"/>
            <a:t>支払区分</a:t>
          </a:r>
          <a:endParaRPr kumimoji="1" lang="en-US" altLang="ja-JP" sz="1000"/>
        </a:p>
        <a:p>
          <a:pPr algn="ctr"/>
          <a:r>
            <a:rPr kumimoji="1" lang="ja-JP" altLang="en-US" sz="1000"/>
            <a:t>外注：</a:t>
          </a:r>
          <a:r>
            <a:rPr kumimoji="1" lang="en-US" altLang="ja-JP" sz="1000"/>
            <a:t>0</a:t>
          </a:r>
        </a:p>
        <a:p>
          <a:pPr algn="ctr"/>
          <a:r>
            <a:rPr kumimoji="1" lang="ja-JP" altLang="en-US" sz="1000"/>
            <a:t>労務：</a:t>
          </a:r>
          <a:r>
            <a:rPr kumimoji="1" lang="en-US" altLang="ja-JP" sz="1000"/>
            <a:t>1</a:t>
          </a:r>
        </a:p>
        <a:p>
          <a:pPr algn="ctr"/>
          <a:r>
            <a:rPr kumimoji="1" lang="ja-JP" altLang="en-US" sz="1000"/>
            <a:t>常傭：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twoCellAnchor>
  <xdr:twoCellAnchor>
    <xdr:from>
      <xdr:col>47</xdr:col>
      <xdr:colOff>57150</xdr:colOff>
      <xdr:row>26</xdr:row>
      <xdr:rowOff>57150</xdr:rowOff>
    </xdr:from>
    <xdr:to>
      <xdr:col>51</xdr:col>
      <xdr:colOff>561975</xdr:colOff>
      <xdr:row>34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A3057C-8B5B-4720-927F-A3D30BE79D11}"/>
            </a:ext>
          </a:extLst>
        </xdr:cNvPr>
        <xdr:cNvSpPr txBox="1"/>
      </xdr:nvSpPr>
      <xdr:spPr>
        <a:xfrm>
          <a:off x="6324600" y="3190875"/>
          <a:ext cx="3248025" cy="657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rgbClr val="0070C0"/>
              </a:solidFill>
            </a:rPr>
            <a:t>常傭請求は別書式「</a:t>
          </a:r>
          <a:r>
            <a:rPr kumimoji="1" lang="ja-JP" altLang="en-US" sz="1100" b="1">
              <a:solidFill>
                <a:srgbClr val="0070C0"/>
              </a:solidFill>
            </a:rPr>
            <a:t>常傭払請求書</a:t>
          </a:r>
          <a:r>
            <a:rPr kumimoji="1" lang="ja-JP" altLang="en-US" sz="1100" b="0">
              <a:solidFill>
                <a:srgbClr val="0070C0"/>
              </a:solidFill>
            </a:rPr>
            <a:t>」の利用をお勧めします。</a:t>
          </a:r>
        </a:p>
      </xdr:txBody>
    </xdr:sp>
    <xdr:clientData/>
  </xdr:twoCellAnchor>
  <xdr:twoCellAnchor>
    <xdr:from>
      <xdr:col>49</xdr:col>
      <xdr:colOff>247650</xdr:colOff>
      <xdr:row>23</xdr:row>
      <xdr:rowOff>27027</xdr:rowOff>
    </xdr:from>
    <xdr:to>
      <xdr:col>49</xdr:col>
      <xdr:colOff>250410</xdr:colOff>
      <xdr:row>26</xdr:row>
      <xdr:rowOff>76200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5E549F9-E170-4AE2-9A17-73DFC08B0B3D}"/>
            </a:ext>
          </a:extLst>
        </xdr:cNvPr>
        <xdr:cNvCxnSpPr/>
      </xdr:nvCxnSpPr>
      <xdr:spPr>
        <a:xfrm flipH="1">
          <a:off x="7886700" y="2789277"/>
          <a:ext cx="2760" cy="4206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119062</xdr:colOff>
      <xdr:row>88</xdr:row>
      <xdr:rowOff>95249</xdr:rowOff>
    </xdr:from>
    <xdr:ext cx="368572" cy="500063"/>
    <xdr:pic>
      <xdr:nvPicPr>
        <xdr:cNvPr id="10" name="図 9">
          <a:extLst>
            <a:ext uri="{FF2B5EF4-FFF2-40B4-BE49-F238E27FC236}">
              <a16:creationId xmlns:a16="http://schemas.microsoft.com/office/drawing/2014/main" id="{4832B0AD-150D-4D0C-9D54-2B9ACB3F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62" y="95249"/>
          <a:ext cx="368572" cy="500063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93</xdr:row>
      <xdr:rowOff>112712</xdr:rowOff>
    </xdr:from>
    <xdr:ext cx="1801813" cy="299598"/>
    <xdr:pic>
      <xdr:nvPicPr>
        <xdr:cNvPr id="13" name="図 12">
          <a:extLst>
            <a:ext uri="{FF2B5EF4-FFF2-40B4-BE49-F238E27FC236}">
              <a16:creationId xmlns:a16="http://schemas.microsoft.com/office/drawing/2014/main" id="{0ACB0D82-6D04-4AE5-9D98-38209FBA5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1"/>
        <a:stretch/>
      </xdr:blipFill>
      <xdr:spPr>
        <a:xfrm>
          <a:off x="47625" y="760412"/>
          <a:ext cx="1801813" cy="299598"/>
        </a:xfrm>
        <a:prstGeom prst="rect">
          <a:avLst/>
        </a:prstGeom>
      </xdr:spPr>
    </xdr:pic>
    <xdr:clientData/>
  </xdr:oneCellAnchor>
  <xdr:twoCellAnchor>
    <xdr:from>
      <xdr:col>28</xdr:col>
      <xdr:colOff>19050</xdr:colOff>
      <xdr:row>155</xdr:row>
      <xdr:rowOff>9525</xdr:rowOff>
    </xdr:from>
    <xdr:to>
      <xdr:col>33</xdr:col>
      <xdr:colOff>85725</xdr:colOff>
      <xdr:row>163</xdr:row>
      <xdr:rowOff>133349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C1335A2-9A62-4981-8C85-E62C8E11228D}"/>
            </a:ext>
          </a:extLst>
        </xdr:cNvPr>
        <xdr:cNvSpPr txBox="1"/>
      </xdr:nvSpPr>
      <xdr:spPr>
        <a:xfrm>
          <a:off x="3629025" y="7353300"/>
          <a:ext cx="819150" cy="10858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000"/>
            <a:t>支払区分</a:t>
          </a:r>
          <a:endParaRPr kumimoji="1" lang="en-US" altLang="ja-JP" sz="1000"/>
        </a:p>
        <a:p>
          <a:pPr algn="ctr"/>
          <a:r>
            <a:rPr kumimoji="1" lang="ja-JP" altLang="en-US" sz="1000"/>
            <a:t>外注：</a:t>
          </a:r>
          <a:r>
            <a:rPr kumimoji="1" lang="en-US" altLang="ja-JP" sz="1000"/>
            <a:t>0</a:t>
          </a:r>
        </a:p>
        <a:p>
          <a:pPr algn="ctr"/>
          <a:r>
            <a:rPr kumimoji="1" lang="ja-JP" altLang="en-US" sz="1000"/>
            <a:t>労務：</a:t>
          </a:r>
          <a:r>
            <a:rPr kumimoji="1" lang="en-US" altLang="ja-JP" sz="1000"/>
            <a:t>1</a:t>
          </a:r>
        </a:p>
        <a:p>
          <a:pPr algn="ctr"/>
          <a:r>
            <a:rPr kumimoji="1" lang="ja-JP" altLang="en-US" sz="1000"/>
            <a:t>常傭：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twoCellAnchor>
  <xdr:twoCellAnchor>
    <xdr:from>
      <xdr:col>45</xdr:col>
      <xdr:colOff>0</xdr:colOff>
      <xdr:row>0</xdr:row>
      <xdr:rowOff>121443</xdr:rowOff>
    </xdr:from>
    <xdr:to>
      <xdr:col>57</xdr:col>
      <xdr:colOff>654843</xdr:colOff>
      <xdr:row>4</xdr:row>
      <xdr:rowOff>107156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B94083B-7EB5-4212-AAA8-2977A08B7B5C}"/>
            </a:ext>
          </a:extLst>
        </xdr:cNvPr>
        <xdr:cNvSpPr txBox="1"/>
      </xdr:nvSpPr>
      <xdr:spPr>
        <a:xfrm>
          <a:off x="6226969" y="121443"/>
          <a:ext cx="7560468" cy="5334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請求書は、</a:t>
          </a:r>
          <a:r>
            <a:rPr kumimoji="1" lang="en-US" altLang="ja-JP" sz="1800" b="1">
              <a:solidFill>
                <a:srgbClr val="FF0000"/>
              </a:solidFill>
            </a:rPr>
            <a:t>『</a:t>
          </a:r>
          <a:r>
            <a:rPr kumimoji="1" lang="ja-JP" altLang="en-US" sz="1800" b="1">
              <a:solidFill>
                <a:srgbClr val="FF0000"/>
              </a:solidFill>
            </a:rPr>
            <a:t>正</a:t>
          </a:r>
          <a:r>
            <a:rPr kumimoji="1" lang="en-US" altLang="ja-JP" sz="1800" b="1">
              <a:solidFill>
                <a:srgbClr val="FF0000"/>
              </a:solidFill>
            </a:rPr>
            <a:t>』</a:t>
          </a:r>
          <a:r>
            <a:rPr kumimoji="1" lang="ja-JP" altLang="en-US" sz="1800" b="1">
              <a:solidFill>
                <a:srgbClr val="FF0000"/>
              </a:solidFill>
            </a:rPr>
            <a:t>・</a:t>
          </a:r>
          <a:r>
            <a:rPr kumimoji="1" lang="en-US" altLang="ja-JP" sz="1800" b="1">
              <a:solidFill>
                <a:srgbClr val="FF0000"/>
              </a:solidFill>
            </a:rPr>
            <a:t>『</a:t>
          </a:r>
          <a:r>
            <a:rPr kumimoji="1" lang="ja-JP" altLang="en-US" sz="1800" b="1">
              <a:solidFill>
                <a:srgbClr val="FF0000"/>
              </a:solidFill>
            </a:rPr>
            <a:t>副</a:t>
          </a:r>
          <a:r>
            <a:rPr kumimoji="1" lang="en-US" altLang="ja-JP" sz="1800" b="1">
              <a:solidFill>
                <a:srgbClr val="FF0000"/>
              </a:solidFill>
            </a:rPr>
            <a:t>』</a:t>
          </a:r>
          <a:r>
            <a:rPr kumimoji="1" lang="ja-JP" altLang="en-US" sz="1800" b="1">
              <a:solidFill>
                <a:srgbClr val="FF0000"/>
              </a:solidFill>
            </a:rPr>
            <a:t>印刷し、現場に提出してください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47</xdr:col>
      <xdr:colOff>523874</xdr:colOff>
      <xdr:row>51</xdr:row>
      <xdr:rowOff>95250</xdr:rowOff>
    </xdr:from>
    <xdr:to>
      <xdr:col>57</xdr:col>
      <xdr:colOff>332434</xdr:colOff>
      <xdr:row>65</xdr:row>
      <xdr:rowOff>47625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FFFD68-0FAF-5421-C8BF-DE93B3E978CB}"/>
            </a:ext>
          </a:extLst>
        </xdr:cNvPr>
        <xdr:cNvSpPr txBox="1"/>
      </xdr:nvSpPr>
      <xdr:spPr>
        <a:xfrm>
          <a:off x="6750843" y="5655469"/>
          <a:ext cx="6714185" cy="1404937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 u="sng"/>
            <a:t>『</a:t>
          </a:r>
          <a:r>
            <a:rPr kumimoji="1" lang="ja-JP" altLang="en-US" sz="1600" b="1" u="sng"/>
            <a:t>正</a:t>
          </a:r>
          <a:r>
            <a:rPr kumimoji="1" lang="en-US" altLang="ja-JP" sz="1600" b="1" u="sng"/>
            <a:t>』</a:t>
          </a:r>
          <a:r>
            <a:rPr kumimoji="1" lang="ja-JP" altLang="en-US" sz="1600" b="1" u="sng"/>
            <a:t>に記載すると、</a:t>
          </a:r>
          <a:r>
            <a:rPr kumimoji="1" lang="en-US" altLang="ja-JP" sz="1600" b="1" u="sng"/>
            <a:t>2</a:t>
          </a:r>
          <a:r>
            <a:rPr kumimoji="1" lang="ja-JP" altLang="en-US" sz="1600" b="1" u="sng"/>
            <a:t>枚目の</a:t>
          </a:r>
          <a:r>
            <a:rPr kumimoji="1" lang="en-US" altLang="ja-JP" sz="1600" b="1" u="sng"/>
            <a:t>『</a:t>
          </a:r>
          <a:r>
            <a:rPr kumimoji="1" lang="ja-JP" altLang="en-US" sz="1600" b="1" u="sng"/>
            <a:t>副</a:t>
          </a:r>
          <a:r>
            <a:rPr kumimoji="1" lang="en-US" altLang="ja-JP" sz="1600" b="1" u="sng"/>
            <a:t>』</a:t>
          </a:r>
          <a:r>
            <a:rPr kumimoji="1" lang="ja-JP" altLang="en-US" sz="1600" b="1" u="sng"/>
            <a:t>にも同じ内容が転記されます。</a:t>
          </a:r>
          <a:endParaRPr kumimoji="1" lang="en-US" altLang="ja-JP" sz="1600" b="1" u="sng"/>
        </a:p>
        <a:p>
          <a:r>
            <a:rPr kumimoji="1" lang="ja-JP" altLang="en-US" sz="1600" b="1" u="sng"/>
            <a:t>必ず</a:t>
          </a:r>
          <a:r>
            <a:rPr kumimoji="1" lang="en-US" altLang="ja-JP" sz="1600" b="1" u="sng"/>
            <a:t>『</a:t>
          </a:r>
          <a:r>
            <a:rPr kumimoji="1" lang="ja-JP" altLang="en-US" sz="1600" b="1" u="sng"/>
            <a:t>正</a:t>
          </a:r>
          <a:r>
            <a:rPr kumimoji="1" lang="en-US" altLang="ja-JP" sz="1600" b="1" u="sng"/>
            <a:t>』</a:t>
          </a:r>
          <a:r>
            <a:rPr kumimoji="1" lang="ja-JP" altLang="en-US" sz="1600" b="1" u="sng"/>
            <a:t>・</a:t>
          </a:r>
          <a:r>
            <a:rPr kumimoji="1" lang="en-US" altLang="ja-JP" sz="1600" b="1" u="sng"/>
            <a:t>『</a:t>
          </a:r>
          <a:r>
            <a:rPr kumimoji="1" lang="ja-JP" altLang="en-US" sz="1600" b="1" u="sng"/>
            <a:t>副</a:t>
          </a:r>
          <a:r>
            <a:rPr kumimoji="1" lang="en-US" altLang="ja-JP" sz="1600" b="1" u="sng"/>
            <a:t>』</a:t>
          </a:r>
          <a:r>
            <a:rPr kumimoji="1" lang="ja-JP" altLang="en-US" sz="1600" b="1" u="sng"/>
            <a:t>印刷し、現場に提出してください。</a:t>
          </a:r>
        </a:p>
      </xdr:txBody>
    </xdr:sp>
    <xdr:clientData/>
  </xdr:twoCellAnchor>
  <xdr:twoCellAnchor>
    <xdr:from>
      <xdr:col>43</xdr:col>
      <xdr:colOff>113966</xdr:colOff>
      <xdr:row>39</xdr:row>
      <xdr:rowOff>82806</xdr:rowOff>
    </xdr:from>
    <xdr:to>
      <xdr:col>49</xdr:col>
      <xdr:colOff>612957</xdr:colOff>
      <xdr:row>48</xdr:row>
      <xdr:rowOff>130431</xdr:rowOff>
    </xdr:to>
    <xdr:sp macro="" textlink="">
      <xdr:nvSpPr>
        <xdr:cNvPr id="24" name="矢印: 上 23">
          <a:extLst>
            <a:ext uri="{FF2B5EF4-FFF2-40B4-BE49-F238E27FC236}">
              <a16:creationId xmlns:a16="http://schemas.microsoft.com/office/drawing/2014/main" id="{5779B2CD-F307-05BF-FC47-4F2A8B90E154}"/>
            </a:ext>
          </a:extLst>
        </xdr:cNvPr>
        <xdr:cNvSpPr/>
      </xdr:nvSpPr>
      <xdr:spPr>
        <a:xfrm rot="18772987">
          <a:off x="6667821" y="3708795"/>
          <a:ext cx="940594" cy="2165866"/>
        </a:xfrm>
        <a:prstGeom prst="upArrow">
          <a:avLst/>
        </a:prstGeom>
        <a:solidFill>
          <a:srgbClr val="66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398811</xdr:colOff>
      <xdr:row>66</xdr:row>
      <xdr:rowOff>3806</xdr:rowOff>
    </xdr:from>
    <xdr:to>
      <xdr:col>49</xdr:col>
      <xdr:colOff>87083</xdr:colOff>
      <xdr:row>98</xdr:row>
      <xdr:rowOff>65181</xdr:rowOff>
    </xdr:to>
    <xdr:sp macro="" textlink="">
      <xdr:nvSpPr>
        <xdr:cNvPr id="25" name="矢印: 上 24">
          <a:extLst>
            <a:ext uri="{FF2B5EF4-FFF2-40B4-BE49-F238E27FC236}">
              <a16:creationId xmlns:a16="http://schemas.microsoft.com/office/drawing/2014/main" id="{506BD3F7-2EAB-4B62-A59C-E535A83B0AC1}"/>
            </a:ext>
          </a:extLst>
        </xdr:cNvPr>
        <xdr:cNvSpPr/>
      </xdr:nvSpPr>
      <xdr:spPr>
        <a:xfrm rot="12038049">
          <a:off x="6625780" y="7171369"/>
          <a:ext cx="1069397" cy="3573718"/>
        </a:xfrm>
        <a:prstGeom prst="upArrow">
          <a:avLst/>
        </a:prstGeom>
        <a:solidFill>
          <a:srgbClr val="66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119062</xdr:colOff>
      <xdr:row>0</xdr:row>
      <xdr:rowOff>95249</xdr:rowOff>
    </xdr:from>
    <xdr:ext cx="368572" cy="500063"/>
    <xdr:pic>
      <xdr:nvPicPr>
        <xdr:cNvPr id="2" name="図 1">
          <a:extLst>
            <a:ext uri="{FF2B5EF4-FFF2-40B4-BE49-F238E27FC236}">
              <a16:creationId xmlns:a16="http://schemas.microsoft.com/office/drawing/2014/main" id="{7AD42CDE-5440-4CF2-9621-DF37CF60D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862" y="95249"/>
          <a:ext cx="368572" cy="500063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5</xdr:row>
      <xdr:rowOff>112712</xdr:rowOff>
    </xdr:from>
    <xdr:ext cx="1801813" cy="299598"/>
    <xdr:pic>
      <xdr:nvPicPr>
        <xdr:cNvPr id="3" name="図 2">
          <a:extLst>
            <a:ext uri="{FF2B5EF4-FFF2-40B4-BE49-F238E27FC236}">
              <a16:creationId xmlns:a16="http://schemas.microsoft.com/office/drawing/2014/main" id="{B02F3375-E4C6-4B0C-AA13-08E1C7CA4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1"/>
        <a:stretch/>
      </xdr:blipFill>
      <xdr:spPr>
        <a:xfrm>
          <a:off x="733425" y="798512"/>
          <a:ext cx="1801813" cy="299598"/>
        </a:xfrm>
        <a:prstGeom prst="rect">
          <a:avLst/>
        </a:prstGeom>
      </xdr:spPr>
    </xdr:pic>
    <xdr:clientData/>
  </xdr:oneCellAnchor>
  <xdr:twoCellAnchor>
    <xdr:from>
      <xdr:col>46</xdr:col>
      <xdr:colOff>122766</xdr:colOff>
      <xdr:row>0</xdr:row>
      <xdr:rowOff>0</xdr:rowOff>
    </xdr:from>
    <xdr:to>
      <xdr:col>54</xdr:col>
      <xdr:colOff>395816</xdr:colOff>
      <xdr:row>12</xdr:row>
      <xdr:rowOff>31750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257971-8E4A-4792-8AD0-35CC0D7DD119}"/>
            </a:ext>
          </a:extLst>
        </xdr:cNvPr>
        <xdr:cNvSpPr txBox="1"/>
      </xdr:nvSpPr>
      <xdr:spPr>
        <a:xfrm>
          <a:off x="7139516" y="0"/>
          <a:ext cx="4527550" cy="1598083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①工事コード：注文書に記載の</a:t>
          </a:r>
          <a:r>
            <a:rPr kumimoji="1" lang="en-US" altLang="ja-JP" sz="1100"/>
            <a:t>9</a:t>
          </a:r>
          <a:r>
            <a:rPr kumimoji="1" lang="ja-JP" altLang="en-US" sz="1100"/>
            <a:t>桁の数字</a:t>
          </a:r>
          <a:endParaRPr kumimoji="1" lang="en-US" altLang="ja-JP" sz="1100"/>
        </a:p>
        <a:p>
          <a:r>
            <a:rPr kumimoji="1" lang="ja-JP" altLang="en-US" sz="1100"/>
            <a:t>　工事名称：注文書に記載の工事名称</a:t>
          </a:r>
          <a:endParaRPr kumimoji="1" lang="en-US" altLang="ja-JP" sz="1100"/>
        </a:p>
        <a:p>
          <a:r>
            <a:rPr kumimoji="1" lang="ja-JP" altLang="en-US" sz="1100"/>
            <a:t>　契約</a:t>
          </a:r>
          <a:r>
            <a:rPr kumimoji="1" lang="en-US" altLang="ja-JP" sz="1100"/>
            <a:t>No</a:t>
          </a:r>
          <a:r>
            <a:rPr kumimoji="1" lang="ja-JP" altLang="en-US" sz="1100"/>
            <a:t>：注文書に記載の契約</a:t>
          </a:r>
          <a:r>
            <a:rPr kumimoji="1" lang="en-US" altLang="ja-JP" sz="1100"/>
            <a:t>No</a:t>
          </a:r>
        </a:p>
        <a:p>
          <a:r>
            <a:rPr kumimoji="1" lang="ja-JP" altLang="en-US" sz="1100"/>
            <a:t>　　　　　</a:t>
          </a:r>
          <a:r>
            <a:rPr kumimoji="1" lang="ja-JP" altLang="en-US" sz="1100" b="1" u="sng">
              <a:solidFill>
                <a:srgbClr val="FF0000"/>
              </a:solidFill>
            </a:rPr>
            <a:t>常傭契約（雑鍛冶</a:t>
          </a:r>
          <a:r>
            <a:rPr kumimoji="1" lang="en-US" altLang="ja-JP" sz="1100" b="1" u="sng">
              <a:solidFill>
                <a:srgbClr val="FF0000"/>
              </a:solidFill>
            </a:rPr>
            <a:t>/</a:t>
          </a:r>
          <a:r>
            <a:rPr kumimoji="1" lang="ja-JP" altLang="en-US" sz="1100" b="1" u="sng">
              <a:solidFill>
                <a:srgbClr val="FF0000"/>
              </a:solidFill>
            </a:rPr>
            <a:t>斫り</a:t>
          </a:r>
          <a:r>
            <a:rPr kumimoji="1" lang="en-US" altLang="ja-JP" sz="1100" b="1" u="sng">
              <a:solidFill>
                <a:srgbClr val="FF0000"/>
              </a:solidFill>
            </a:rPr>
            <a:t>/</a:t>
          </a:r>
          <a:r>
            <a:rPr kumimoji="1" lang="ja-JP" altLang="en-US" sz="1100" b="1" u="sng">
              <a:solidFill>
                <a:srgbClr val="FF0000"/>
              </a:solidFill>
            </a:rPr>
            <a:t>警備等）の場合は「</a:t>
          </a:r>
          <a:r>
            <a:rPr kumimoji="1" lang="ja-JP" altLang="en-US" sz="1400" b="1" u="sng">
              <a:solidFill>
                <a:srgbClr val="FF0000"/>
              </a:solidFill>
            </a:rPr>
            <a:t>－</a:t>
          </a:r>
          <a:r>
            <a:rPr kumimoji="1" lang="ja-JP" altLang="en-US" sz="1100" b="1" u="sng">
              <a:solidFill>
                <a:srgbClr val="FF0000"/>
              </a:solidFill>
            </a:rPr>
            <a:t>」と入力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/>
            <a:t>　工事概要：該当請求書の工事内容</a:t>
          </a:r>
        </a:p>
      </xdr:txBody>
    </xdr:sp>
    <xdr:clientData/>
  </xdr:twoCellAnchor>
  <xdr:twoCellAnchor>
    <xdr:from>
      <xdr:col>46</xdr:col>
      <xdr:colOff>122766</xdr:colOff>
      <xdr:row>12</xdr:row>
      <xdr:rowOff>31750</xdr:rowOff>
    </xdr:from>
    <xdr:to>
      <xdr:col>54</xdr:col>
      <xdr:colOff>395816</xdr:colOff>
      <xdr:row>30</xdr:row>
      <xdr:rowOff>52917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ADB303E-DB7F-4625-BB26-F0A4EAAD83E7}"/>
            </a:ext>
          </a:extLst>
        </xdr:cNvPr>
        <xdr:cNvSpPr txBox="1"/>
      </xdr:nvSpPr>
      <xdr:spPr>
        <a:xfrm>
          <a:off x="7139516" y="1598083"/>
          <a:ext cx="4527550" cy="2010834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②適格事業者番号：</a:t>
          </a:r>
          <a:r>
            <a:rPr kumimoji="1" lang="en-US" altLang="ja-JP" sz="1100"/>
            <a:t>T</a:t>
          </a:r>
          <a:r>
            <a:rPr kumimoji="1" lang="ja-JP" altLang="en-US" sz="1100"/>
            <a:t>から始まる</a:t>
          </a:r>
          <a:r>
            <a:rPr kumimoji="1" lang="en-US" altLang="ja-JP" sz="1100"/>
            <a:t>13</a:t>
          </a:r>
          <a:r>
            <a:rPr kumimoji="1" lang="ja-JP" altLang="en-US" sz="1100"/>
            <a:t>桁の数字</a:t>
          </a:r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免税事業者は「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」を</a:t>
          </a:r>
          <a:r>
            <a:rPr kumimoji="1" lang="en-US" altLang="ja-JP" sz="1100">
              <a:solidFill>
                <a:srgbClr val="FF0000"/>
              </a:solidFill>
            </a:rPr>
            <a:t>13</a:t>
          </a:r>
          <a:r>
            <a:rPr kumimoji="1" lang="ja-JP" altLang="en-US" sz="1100">
              <a:solidFill>
                <a:srgbClr val="FF0000"/>
              </a:solidFill>
            </a:rPr>
            <a:t>桁入力してください。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空欄はエラーになります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業者コード：</a:t>
          </a:r>
          <a:r>
            <a:rPr kumimoji="1" lang="en-US" altLang="ja-JP" sz="1100"/>
            <a:t>A</a:t>
          </a:r>
          <a:r>
            <a:rPr kumimoji="1" lang="ja-JP" altLang="en-US" sz="1100"/>
            <a:t>から始まる長谷工から付与された</a:t>
          </a:r>
          <a:r>
            <a:rPr kumimoji="1" lang="en-US" altLang="ja-JP" sz="1100"/>
            <a:t>8</a:t>
          </a:r>
          <a:r>
            <a:rPr kumimoji="1" lang="ja-JP" altLang="en-US" sz="1100"/>
            <a:t>桁の数字</a:t>
          </a:r>
          <a:endParaRPr kumimoji="1" lang="en-US" altLang="ja-JP" sz="1100"/>
        </a:p>
        <a:p>
          <a:r>
            <a:rPr kumimoji="1" lang="ja-JP" altLang="en-US" sz="1100"/>
            <a:t>　住所・社名：請求書発行元の会社住所、社名を記載（ゴム印</a:t>
          </a:r>
          <a:r>
            <a:rPr kumimoji="1" lang="en-US" altLang="ja-JP" sz="1100"/>
            <a:t>OK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　　　　　　　会社印（角印・丸印どちらでも）を押印（正のみ）</a:t>
          </a:r>
          <a:endParaRPr kumimoji="1" lang="en-US" altLang="ja-JP" sz="1100"/>
        </a:p>
        <a:p>
          <a:r>
            <a:rPr kumimoji="1" lang="ja-JP" altLang="en-US" sz="1100"/>
            <a:t>　担当者：請求書発行元の担当者を記載</a:t>
          </a:r>
          <a:endParaRPr kumimoji="1" lang="en-US" altLang="ja-JP" sz="1100"/>
        </a:p>
      </xdr:txBody>
    </xdr:sp>
    <xdr:clientData/>
  </xdr:twoCellAnchor>
  <xdr:twoCellAnchor>
    <xdr:from>
      <xdr:col>0</xdr:col>
      <xdr:colOff>374385</xdr:colOff>
      <xdr:row>10</xdr:row>
      <xdr:rowOff>5027</xdr:rowOff>
    </xdr:from>
    <xdr:to>
      <xdr:col>45</xdr:col>
      <xdr:colOff>60059</xdr:colOff>
      <xdr:row>66</xdr:row>
      <xdr:rowOff>39106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DC190DF-7A0F-48DA-BF66-6884D8B9669F}"/>
            </a:ext>
          </a:extLst>
        </xdr:cNvPr>
        <xdr:cNvGrpSpPr/>
      </xdr:nvGrpSpPr>
      <xdr:grpSpPr>
        <a:xfrm>
          <a:off x="374385" y="1338527"/>
          <a:ext cx="6543674" cy="6006254"/>
          <a:chOff x="333376" y="1304925"/>
          <a:chExt cx="6515099" cy="60198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9465E98-04DA-4C90-A31E-DB638A5F559A}"/>
              </a:ext>
            </a:extLst>
          </xdr:cNvPr>
          <xdr:cNvSpPr txBox="1"/>
        </xdr:nvSpPr>
        <xdr:spPr>
          <a:xfrm>
            <a:off x="6305549" y="2867025"/>
            <a:ext cx="314325" cy="285750"/>
          </a:xfrm>
          <a:prstGeom prst="rect">
            <a:avLst/>
          </a:prstGeom>
          <a:solidFill>
            <a:srgbClr val="FFFFCC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印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898F9FE2-D2C2-4E37-9BCA-F561D3CF2F1A}"/>
              </a:ext>
            </a:extLst>
          </xdr:cNvPr>
          <xdr:cNvSpPr/>
        </xdr:nvSpPr>
        <xdr:spPr>
          <a:xfrm>
            <a:off x="790575" y="1619250"/>
            <a:ext cx="2828925" cy="8001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B24DE8E-0E32-4420-9762-AFF28BBE9B1C}"/>
              </a:ext>
            </a:extLst>
          </xdr:cNvPr>
          <xdr:cNvSpPr/>
        </xdr:nvSpPr>
        <xdr:spPr>
          <a:xfrm>
            <a:off x="3714750" y="1304925"/>
            <a:ext cx="3133725" cy="23241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E4C4718B-5117-4D6A-9D50-B295BFD8012C}"/>
              </a:ext>
            </a:extLst>
          </xdr:cNvPr>
          <xdr:cNvSpPr/>
        </xdr:nvSpPr>
        <xdr:spPr>
          <a:xfrm>
            <a:off x="771525" y="2505075"/>
            <a:ext cx="2847975" cy="113347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4C996CF-BC34-4AF4-8044-5246164B765E}"/>
              </a:ext>
            </a:extLst>
          </xdr:cNvPr>
          <xdr:cNvSpPr/>
        </xdr:nvSpPr>
        <xdr:spPr>
          <a:xfrm>
            <a:off x="781050" y="3819525"/>
            <a:ext cx="3686175" cy="33337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3649F85D-E512-4DF4-8C2F-475F300669E7}"/>
              </a:ext>
            </a:extLst>
          </xdr:cNvPr>
          <xdr:cNvSpPr/>
        </xdr:nvSpPr>
        <xdr:spPr>
          <a:xfrm>
            <a:off x="4562476" y="3829050"/>
            <a:ext cx="1181100" cy="33337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171D6902-386B-43D1-8EFF-8E61CDF46811}"/>
              </a:ext>
            </a:extLst>
          </xdr:cNvPr>
          <xdr:cNvSpPr/>
        </xdr:nvSpPr>
        <xdr:spPr>
          <a:xfrm>
            <a:off x="3781426" y="4286250"/>
            <a:ext cx="1181100" cy="33337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3A16A58D-40A1-464C-A6A8-594982557B2E}"/>
              </a:ext>
            </a:extLst>
          </xdr:cNvPr>
          <xdr:cNvSpPr/>
        </xdr:nvSpPr>
        <xdr:spPr>
          <a:xfrm>
            <a:off x="800101" y="4219575"/>
            <a:ext cx="2790824" cy="3619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69E68517-2525-487E-BF5E-0E8D56A6BEA7}"/>
              </a:ext>
            </a:extLst>
          </xdr:cNvPr>
          <xdr:cNvSpPr/>
        </xdr:nvSpPr>
        <xdr:spPr>
          <a:xfrm>
            <a:off x="781051" y="4905375"/>
            <a:ext cx="971549" cy="62865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585B0456-58DE-45BD-AA56-BC653B5F6CCB}"/>
              </a:ext>
            </a:extLst>
          </xdr:cNvPr>
          <xdr:cNvSpPr/>
        </xdr:nvSpPr>
        <xdr:spPr>
          <a:xfrm>
            <a:off x="4591051" y="5915025"/>
            <a:ext cx="2105024" cy="4667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4D29E1B4-F4F8-4B29-A2BD-B6EE4E34438E}"/>
              </a:ext>
            </a:extLst>
          </xdr:cNvPr>
          <xdr:cNvSpPr/>
        </xdr:nvSpPr>
        <xdr:spPr>
          <a:xfrm>
            <a:off x="4581526" y="6477000"/>
            <a:ext cx="2105024" cy="8477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フローチャート: 結合子 19">
            <a:extLst>
              <a:ext uri="{FF2B5EF4-FFF2-40B4-BE49-F238E27FC236}">
                <a16:creationId xmlns:a16="http://schemas.microsoft.com/office/drawing/2014/main" id="{ED02FFA7-BEC2-428F-9C7A-73F2ABD0574A}"/>
              </a:ext>
            </a:extLst>
          </xdr:cNvPr>
          <xdr:cNvSpPr/>
        </xdr:nvSpPr>
        <xdr:spPr>
          <a:xfrm>
            <a:off x="2581276" y="1543051"/>
            <a:ext cx="504824" cy="485774"/>
          </a:xfrm>
          <a:prstGeom prst="flowChartConnector">
            <a:avLst/>
          </a:prstGeom>
          <a:solidFill>
            <a:schemeClr val="bg1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1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5E147C0F-71FD-43DB-A911-17950ADCDD57}"/>
              </a:ext>
            </a:extLst>
          </xdr:cNvPr>
          <xdr:cNvSpPr/>
        </xdr:nvSpPr>
        <xdr:spPr>
          <a:xfrm>
            <a:off x="6153151" y="1438276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2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3460D8DE-A3C3-45B8-B223-878778724CE1}"/>
              </a:ext>
            </a:extLst>
          </xdr:cNvPr>
          <xdr:cNvSpPr/>
        </xdr:nvSpPr>
        <xdr:spPr>
          <a:xfrm>
            <a:off x="352426" y="2447926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3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3" name="フローチャート: 結合子 22">
            <a:extLst>
              <a:ext uri="{FF2B5EF4-FFF2-40B4-BE49-F238E27FC236}">
                <a16:creationId xmlns:a16="http://schemas.microsoft.com/office/drawing/2014/main" id="{4E9308CC-D6E5-4F58-B8AD-B99CEB7957E4}"/>
              </a:ext>
            </a:extLst>
          </xdr:cNvPr>
          <xdr:cNvSpPr/>
        </xdr:nvSpPr>
        <xdr:spPr>
          <a:xfrm>
            <a:off x="390526" y="3648076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4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4" name="フローチャート: 結合子 23">
            <a:extLst>
              <a:ext uri="{FF2B5EF4-FFF2-40B4-BE49-F238E27FC236}">
                <a16:creationId xmlns:a16="http://schemas.microsoft.com/office/drawing/2014/main" id="{555A356B-351A-4C18-A920-343499203013}"/>
              </a:ext>
            </a:extLst>
          </xdr:cNvPr>
          <xdr:cNvSpPr/>
        </xdr:nvSpPr>
        <xdr:spPr>
          <a:xfrm>
            <a:off x="400051" y="4314826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5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5" name="フローチャート: 結合子 24">
            <a:extLst>
              <a:ext uri="{FF2B5EF4-FFF2-40B4-BE49-F238E27FC236}">
                <a16:creationId xmlns:a16="http://schemas.microsoft.com/office/drawing/2014/main" id="{24448D50-E25B-4B44-AF16-FB981C8A0638}"/>
              </a:ext>
            </a:extLst>
          </xdr:cNvPr>
          <xdr:cNvSpPr/>
        </xdr:nvSpPr>
        <xdr:spPr>
          <a:xfrm>
            <a:off x="4933951" y="4352926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6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6" name="フローチャート: 結合子 25">
            <a:extLst>
              <a:ext uri="{FF2B5EF4-FFF2-40B4-BE49-F238E27FC236}">
                <a16:creationId xmlns:a16="http://schemas.microsoft.com/office/drawing/2014/main" id="{25B58950-C855-446E-9668-753D61355723}"/>
              </a:ext>
            </a:extLst>
          </xdr:cNvPr>
          <xdr:cNvSpPr/>
        </xdr:nvSpPr>
        <xdr:spPr>
          <a:xfrm>
            <a:off x="333376" y="5067301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7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7" name="フローチャート: 結合子 26">
            <a:extLst>
              <a:ext uri="{FF2B5EF4-FFF2-40B4-BE49-F238E27FC236}">
                <a16:creationId xmlns:a16="http://schemas.microsoft.com/office/drawing/2014/main" id="{43B0D10E-DF95-47AB-8B80-5C695C17CDD6}"/>
              </a:ext>
            </a:extLst>
          </xdr:cNvPr>
          <xdr:cNvSpPr/>
        </xdr:nvSpPr>
        <xdr:spPr>
          <a:xfrm>
            <a:off x="5743576" y="3771901"/>
            <a:ext cx="504824" cy="48577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en-US" altLang="ja-JP" sz="3600">
                <a:solidFill>
                  <a:schemeClr val="tx1"/>
                </a:solidFill>
              </a:rPr>
              <a:t>8</a:t>
            </a:r>
            <a:endParaRPr kumimoji="1" lang="ja-JP" altLang="en-US" sz="3600">
              <a:solidFill>
                <a:schemeClr val="tx1"/>
              </a:solidFill>
            </a:endParaRPr>
          </a:p>
        </xdr:txBody>
      </xdr:sp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0F0CFF99-1833-42F9-80B8-678876ABB85E}"/>
              </a:ext>
            </a:extLst>
          </xdr:cNvPr>
          <xdr:cNvSpPr/>
        </xdr:nvSpPr>
        <xdr:spPr>
          <a:xfrm>
            <a:off x="4565885" y="5566234"/>
            <a:ext cx="600511" cy="557478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1">
            <a:noAutofit/>
          </a:bodyPr>
          <a:lstStyle/>
          <a:p>
            <a:pPr algn="ctr"/>
            <a:r>
              <a:rPr kumimoji="1" lang="en-US" altLang="ja-JP" sz="2800">
                <a:solidFill>
                  <a:schemeClr val="tx1"/>
                </a:solidFill>
              </a:rPr>
              <a:t>9</a:t>
            </a:r>
            <a:endParaRPr kumimoji="1" lang="ja-JP" altLang="en-US" sz="2800">
              <a:solidFill>
                <a:schemeClr val="tx1"/>
              </a:solidFill>
            </a:endParaRPr>
          </a:p>
        </xdr:txBody>
      </xdr:sp>
      <xdr:sp macro="" textlink="">
        <xdr:nvSpPr>
          <xdr:cNvPr id="30" name="フローチャート: 結合子 29">
            <a:extLst>
              <a:ext uri="{FF2B5EF4-FFF2-40B4-BE49-F238E27FC236}">
                <a16:creationId xmlns:a16="http://schemas.microsoft.com/office/drawing/2014/main" id="{279DD2F2-661C-4AB1-A6E5-91A114FD7F59}"/>
              </a:ext>
            </a:extLst>
          </xdr:cNvPr>
          <xdr:cNvSpPr/>
        </xdr:nvSpPr>
        <xdr:spPr>
          <a:xfrm>
            <a:off x="4619626" y="6630092"/>
            <a:ext cx="648836" cy="570114"/>
          </a:xfrm>
          <a:prstGeom prst="flowChartConnector">
            <a:avLst/>
          </a:prstGeom>
          <a:solidFill>
            <a:sysClr val="window" lastClr="FFFFFF"/>
          </a:solidFill>
          <a:ln w="412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1">
            <a:spAutoFit/>
          </a:bodyPr>
          <a:lstStyle/>
          <a:p>
            <a:pPr algn="ctr"/>
            <a:r>
              <a:rPr kumimoji="1" lang="en-US" altLang="ja-JP" sz="2000">
                <a:solidFill>
                  <a:schemeClr val="tx1"/>
                </a:solidFill>
              </a:rPr>
              <a:t>10</a:t>
            </a:r>
            <a:endParaRPr kumimoji="1" lang="ja-JP" altLang="en-US" sz="2000">
              <a:solidFill>
                <a:schemeClr val="tx1"/>
              </a:solidFill>
            </a:endParaRPr>
          </a:p>
        </xdr:txBody>
      </xdr:sp>
      <xdr:sp macro="" textlink="">
        <xdr:nvSpPr>
          <xdr:cNvPr id="32" name="四角形: 角を丸くする 31">
            <a:extLst>
              <a:ext uri="{FF2B5EF4-FFF2-40B4-BE49-F238E27FC236}">
                <a16:creationId xmlns:a16="http://schemas.microsoft.com/office/drawing/2014/main" id="{75D74D2C-0151-44D0-99D5-E95BC4D711CD}"/>
              </a:ext>
            </a:extLst>
          </xdr:cNvPr>
          <xdr:cNvSpPr/>
        </xdr:nvSpPr>
        <xdr:spPr>
          <a:xfrm>
            <a:off x="5905500" y="2771775"/>
            <a:ext cx="638175" cy="609600"/>
          </a:xfrm>
          <a:prstGeom prst="roundRect">
            <a:avLst/>
          </a:prstGeom>
          <a:solidFill>
            <a:srgbClr val="FF0000">
              <a:alpha val="31000"/>
            </a:srgb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 anchorCtr="0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会社印</a:t>
            </a:r>
          </a:p>
        </xdr:txBody>
      </xdr:sp>
    </xdr:grpSp>
    <xdr:clientData/>
  </xdr:twoCellAnchor>
  <xdr:twoCellAnchor>
    <xdr:from>
      <xdr:col>46</xdr:col>
      <xdr:colOff>122766</xdr:colOff>
      <xdr:row>30</xdr:row>
      <xdr:rowOff>73025</xdr:rowOff>
    </xdr:from>
    <xdr:to>
      <xdr:col>54</xdr:col>
      <xdr:colOff>402166</xdr:colOff>
      <xdr:row>40</xdr:row>
      <xdr:rowOff>64559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F00CF72-03AD-4011-9B9A-FD39EFD1805F}"/>
            </a:ext>
          </a:extLst>
        </xdr:cNvPr>
        <xdr:cNvSpPr txBox="1"/>
      </xdr:nvSpPr>
      <xdr:spPr>
        <a:xfrm>
          <a:off x="7139516" y="3629025"/>
          <a:ext cx="4533900" cy="922867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③当初契約金額</a:t>
          </a:r>
          <a:r>
            <a:rPr kumimoji="1" lang="en-US" altLang="ja-JP" sz="1100"/>
            <a:t>(</a:t>
          </a:r>
          <a:r>
            <a:rPr kumimoji="1" lang="ja-JP" altLang="en-US" sz="1100"/>
            <a:t>税込</a:t>
          </a:r>
          <a:r>
            <a:rPr kumimoji="1" lang="en-US" altLang="ja-JP" sz="1100"/>
            <a:t>)</a:t>
          </a:r>
          <a:r>
            <a:rPr kumimoji="1" lang="ja-JP" altLang="en-US" sz="1100"/>
            <a:t>：注文書に記載の税込契約金額を入力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税率・消費税額は自動入力なので入力不要　</a:t>
          </a:r>
          <a:endParaRPr kumimoji="1" lang="en-US" altLang="ja-JP" sz="1100"/>
        </a:p>
      </xdr:txBody>
    </xdr:sp>
    <xdr:clientData/>
  </xdr:twoCellAnchor>
  <xdr:twoCellAnchor editAs="oneCell">
    <xdr:from>
      <xdr:col>54</xdr:col>
      <xdr:colOff>542925</xdr:colOff>
      <xdr:row>44</xdr:row>
      <xdr:rowOff>15428</xdr:rowOff>
    </xdr:from>
    <xdr:to>
      <xdr:col>58</xdr:col>
      <xdr:colOff>685233</xdr:colOff>
      <xdr:row>48</xdr:row>
      <xdr:rowOff>133247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AED6E4EE-8456-49EB-827E-7A3D055B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34800" y="4844603"/>
          <a:ext cx="2885508" cy="527393"/>
        </a:xfrm>
        <a:prstGeom prst="rect">
          <a:avLst/>
        </a:prstGeom>
      </xdr:spPr>
    </xdr:pic>
    <xdr:clientData/>
  </xdr:twoCellAnchor>
  <xdr:twoCellAnchor>
    <xdr:from>
      <xdr:col>46</xdr:col>
      <xdr:colOff>122766</xdr:colOff>
      <xdr:row>51</xdr:row>
      <xdr:rowOff>114300</xdr:rowOff>
    </xdr:from>
    <xdr:to>
      <xdr:col>54</xdr:col>
      <xdr:colOff>395816</xdr:colOff>
      <xdr:row>61</xdr:row>
      <xdr:rowOff>62442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9D5045B-9E4F-4703-81E4-2DFEEF48681E}"/>
            </a:ext>
          </a:extLst>
        </xdr:cNvPr>
        <xdr:cNvSpPr txBox="1"/>
      </xdr:nvSpPr>
      <xdr:spPr>
        <a:xfrm>
          <a:off x="7139516" y="5808133"/>
          <a:ext cx="4527550" cy="942976"/>
        </a:xfrm>
        <a:prstGeom prst="rect">
          <a:avLst/>
        </a:prstGeom>
        <a:solidFill>
          <a:srgbClr val="FFFFCC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④請求期間：当月の出来高請求期間を記載してください。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ja-JP" altLang="en-US" sz="1100" b="1"/>
            <a:t>　　</a:t>
          </a:r>
          <a:r>
            <a:rPr kumimoji="1" lang="en-US" altLang="ja-JP" sz="1200" b="1" u="sng">
              <a:solidFill>
                <a:srgbClr val="FF0000"/>
              </a:solidFill>
            </a:rPr>
            <a:t>※</a:t>
          </a:r>
          <a:r>
            <a:rPr kumimoji="1" lang="ja-JP" altLang="en-US" sz="1200" b="1" u="sng">
              <a:solidFill>
                <a:srgbClr val="FF0000"/>
              </a:solidFill>
            </a:rPr>
            <a:t>契約工期ではありません。当月の請求期間です。</a:t>
          </a:r>
          <a:endParaRPr kumimoji="1" lang="en-US" altLang="ja-JP" sz="1200" b="1" u="sng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46</xdr:col>
      <xdr:colOff>122766</xdr:colOff>
      <xdr:row>62</xdr:row>
      <xdr:rowOff>21168</xdr:rowOff>
    </xdr:from>
    <xdr:to>
      <xdr:col>54</xdr:col>
      <xdr:colOff>395816</xdr:colOff>
      <xdr:row>67</xdr:row>
      <xdr:rowOff>61384</xdr:rowOff>
    </xdr:to>
    <xdr:sp macro="" textlink="">
      <xdr:nvSpPr>
        <xdr:cNvPr id="36" name="テキスト ボックス 40">
          <a:extLst>
            <a:ext uri="{FF2B5EF4-FFF2-40B4-BE49-F238E27FC236}">
              <a16:creationId xmlns:a16="http://schemas.microsoft.com/office/drawing/2014/main" id="{F9644379-F4EB-4D06-9EED-C615EA1A469F}"/>
            </a:ext>
          </a:extLst>
        </xdr:cNvPr>
        <xdr:cNvSpPr txBox="1"/>
      </xdr:nvSpPr>
      <xdr:spPr>
        <a:xfrm>
          <a:off x="7139516" y="6794501"/>
          <a:ext cx="4527550" cy="6540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⑤契約金額：③の当初契約金額から清算金額を引いた金額が</a:t>
          </a:r>
          <a:endParaRPr kumimoji="1" lang="en-US" altLang="ja-JP" sz="1100"/>
        </a:p>
        <a:p>
          <a:r>
            <a:rPr kumimoji="1" lang="ja-JP" altLang="en-US" sz="1100"/>
            <a:t>　　　　　　自動的に表示されます。（</a:t>
          </a:r>
          <a:r>
            <a:rPr kumimoji="1" lang="ja-JP" altLang="en-US" sz="1100">
              <a:solidFill>
                <a:srgbClr val="FF0000"/>
              </a:solidFill>
            </a:rPr>
            <a:t>入力不要</a:t>
          </a:r>
          <a:r>
            <a:rPr kumimoji="1" lang="ja-JP" altLang="en-US" sz="1100"/>
            <a:t>）　</a:t>
          </a:r>
          <a:endParaRPr kumimoji="1" lang="en-US" altLang="ja-JP" sz="1100"/>
        </a:p>
      </xdr:txBody>
    </xdr:sp>
    <xdr:clientData/>
  </xdr:twoCellAnchor>
  <xdr:twoCellAnchor>
    <xdr:from>
      <xdr:col>46</xdr:col>
      <xdr:colOff>122766</xdr:colOff>
      <xdr:row>68</xdr:row>
      <xdr:rowOff>33867</xdr:rowOff>
    </xdr:from>
    <xdr:to>
      <xdr:col>54</xdr:col>
      <xdr:colOff>395816</xdr:colOff>
      <xdr:row>79</xdr:row>
      <xdr:rowOff>68792</xdr:rowOff>
    </xdr:to>
    <xdr:sp macro="" textlink="">
      <xdr:nvSpPr>
        <xdr:cNvPr id="37" name="テキスト ボックス 40">
          <a:extLst>
            <a:ext uri="{FF2B5EF4-FFF2-40B4-BE49-F238E27FC236}">
              <a16:creationId xmlns:a16="http://schemas.microsoft.com/office/drawing/2014/main" id="{4E8B6CBF-21D8-4550-9DC9-5297BEDA8DA1}"/>
            </a:ext>
          </a:extLst>
        </xdr:cNvPr>
        <xdr:cNvSpPr txBox="1"/>
      </xdr:nvSpPr>
      <xdr:spPr>
        <a:xfrm>
          <a:off x="7139516" y="7505700"/>
          <a:ext cx="4527550" cy="1326092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/>
        </a:p>
        <a:p>
          <a:r>
            <a:rPr kumimoji="1" lang="ja-JP" altLang="en-US" sz="1100"/>
            <a:t>⑥契約支払率：</a:t>
          </a:r>
          <a:r>
            <a:rPr kumimoji="1" lang="ja-JP" altLang="en-US" sz="1100" b="1"/>
            <a:t>契約時の</a:t>
          </a:r>
          <a:r>
            <a:rPr kumimoji="1" lang="ja-JP" altLang="en-US" sz="1100"/>
            <a:t>支払率を記載。（右の支払条件を参照ください）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特別契約により、通常払いの支払率とは異なる場合は、</a:t>
          </a:r>
          <a:endParaRPr kumimoji="1" lang="en-US" altLang="ja-JP" sz="1100"/>
        </a:p>
        <a:p>
          <a:r>
            <a:rPr kumimoji="1" lang="ja-JP" altLang="en-US" sz="1100"/>
            <a:t>　　注文書の</a:t>
          </a:r>
          <a:r>
            <a:rPr kumimoji="1" lang="ja-JP" altLang="en-US" sz="1100" b="1" i="0" u="sng">
              <a:solidFill>
                <a:srgbClr val="FF0000"/>
              </a:solidFill>
            </a:rPr>
            <a:t>特記事項欄</a:t>
          </a:r>
          <a:r>
            <a:rPr kumimoji="1" lang="ja-JP" altLang="en-US" sz="1100"/>
            <a:t>に記載の通り、支払率を入力してください。</a:t>
          </a:r>
          <a:endParaRPr kumimoji="1" lang="en-US" altLang="ja-JP" sz="1100"/>
        </a:p>
      </xdr:txBody>
    </xdr:sp>
    <xdr:clientData/>
  </xdr:twoCellAnchor>
  <xdr:twoCellAnchor>
    <xdr:from>
      <xdr:col>54</xdr:col>
      <xdr:colOff>485775</xdr:colOff>
      <xdr:row>52</xdr:row>
      <xdr:rowOff>19050</xdr:rowOff>
    </xdr:from>
    <xdr:to>
      <xdr:col>61</xdr:col>
      <xdr:colOff>200025</xdr:colOff>
      <xdr:row>76</xdr:row>
      <xdr:rowOff>66675</xdr:rowOff>
    </xdr:to>
    <xdr:sp macro="" textlink="">
      <xdr:nvSpPr>
        <xdr:cNvPr id="38" name="テキスト ボックス 40">
          <a:extLst>
            <a:ext uri="{FF2B5EF4-FFF2-40B4-BE49-F238E27FC236}">
              <a16:creationId xmlns:a16="http://schemas.microsoft.com/office/drawing/2014/main" id="{6033F8E9-89AF-4EDD-A122-0A25C8B9390C}"/>
            </a:ext>
          </a:extLst>
        </xdr:cNvPr>
        <xdr:cNvSpPr txBox="1"/>
      </xdr:nvSpPr>
      <xdr:spPr>
        <a:xfrm>
          <a:off x="11677650" y="5857875"/>
          <a:ext cx="4514850" cy="2724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支払条件（通常払）</a:t>
          </a:r>
          <a:endParaRPr kumimoji="1" lang="en-US" altLang="ja-JP" sz="1100"/>
        </a:p>
        <a:p>
          <a:r>
            <a:rPr kumimoji="1" lang="ja-JP" altLang="en-US" sz="1100"/>
            <a:t>■労務契約：契約金額</a:t>
          </a:r>
          <a:r>
            <a:rPr kumimoji="1" lang="en-US" altLang="ja-JP" sz="1100"/>
            <a:t>200</a:t>
          </a:r>
          <a:r>
            <a:rPr kumimoji="1" lang="ja-JP" altLang="en-US" sz="1100"/>
            <a:t>万円未満は出来高に対する支払率</a:t>
          </a:r>
          <a:r>
            <a:rPr kumimoji="1" lang="en-US" altLang="ja-JP" sz="1100"/>
            <a:t>100</a:t>
          </a:r>
          <a:r>
            <a:rPr kumimoji="1" lang="ja-JP" altLang="en-US" sz="1100"/>
            <a:t>％</a:t>
          </a:r>
          <a:endParaRPr kumimoji="1" lang="en-US" altLang="ja-JP" sz="1100"/>
        </a:p>
        <a:p>
          <a:r>
            <a:rPr kumimoji="1" lang="ja-JP" altLang="en-US" sz="1100"/>
            <a:t>　　　　　　契約金額</a:t>
          </a:r>
          <a:r>
            <a:rPr kumimoji="1" lang="en-US" altLang="ja-JP" sz="1100"/>
            <a:t>200</a:t>
          </a:r>
          <a:r>
            <a:rPr kumimoji="1" lang="ja-JP" altLang="en-US" sz="1100"/>
            <a:t>万円以上は出来高に対する支払率</a:t>
          </a:r>
          <a:r>
            <a:rPr kumimoji="1" lang="en-US" altLang="ja-JP" sz="1100"/>
            <a:t>90</a:t>
          </a:r>
          <a:r>
            <a:rPr kumimoji="1" lang="ja-JP" altLang="en-US" sz="1100"/>
            <a:t>％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保留金は毎月累積し、出来高</a:t>
          </a:r>
          <a:r>
            <a:rPr kumimoji="1" lang="en-US" altLang="ja-JP" sz="1100"/>
            <a:t>100</a:t>
          </a:r>
          <a:r>
            <a:rPr kumimoji="1" lang="ja-JP" altLang="en-US" sz="1100"/>
            <a:t>％請求承認月翌月末支払い。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■外注契約：契約金額</a:t>
          </a:r>
          <a:r>
            <a:rPr kumimoji="1" lang="en-US" altLang="ja-JP" sz="1100"/>
            <a:t>100</a:t>
          </a:r>
          <a:r>
            <a:rPr kumimoji="1" lang="ja-JP" altLang="en-US" sz="1100"/>
            <a:t>万円未満は出来高に対する支払率</a:t>
          </a:r>
          <a:r>
            <a:rPr kumimoji="1" lang="en-US" altLang="ja-JP" sz="1100"/>
            <a:t>100</a:t>
          </a:r>
          <a:r>
            <a:rPr kumimoji="1" lang="ja-JP" altLang="en-US" sz="1100"/>
            <a:t>％</a:t>
          </a:r>
          <a:endParaRPr kumimoji="1" lang="en-US" altLang="ja-JP" sz="1100"/>
        </a:p>
        <a:p>
          <a:r>
            <a:rPr kumimoji="1" lang="ja-JP" altLang="en-US" sz="1100"/>
            <a:t>　　　　　　契約金額</a:t>
          </a:r>
          <a:r>
            <a:rPr kumimoji="1" lang="en-US" altLang="ja-JP" sz="1100"/>
            <a:t>100</a:t>
          </a:r>
          <a:r>
            <a:rPr kumimoji="1" lang="ja-JP" altLang="en-US" sz="1100"/>
            <a:t>万円以上は出来高に対する支払率</a:t>
          </a:r>
          <a:r>
            <a:rPr kumimoji="1" lang="en-US" altLang="ja-JP" sz="1100"/>
            <a:t>90</a:t>
          </a:r>
          <a:r>
            <a:rPr kumimoji="1" lang="ja-JP" altLang="en-US" sz="1100"/>
            <a:t>％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保留金は毎月累積し、出来高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％請求承認月翌月末支払い。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特別契約により上記通常払いとは支払率が異なる場合は、注文書に記載の通り、支払率を入力してください。</a:t>
          </a:r>
          <a:endParaRPr kumimoji="1" lang="en-US" altLang="ja-JP" sz="1100"/>
        </a:p>
      </xdr:txBody>
    </xdr:sp>
    <xdr:clientData/>
  </xdr:twoCellAnchor>
  <xdr:twoCellAnchor>
    <xdr:from>
      <xdr:col>46</xdr:col>
      <xdr:colOff>122766</xdr:colOff>
      <xdr:row>80</xdr:row>
      <xdr:rowOff>50801</xdr:rowOff>
    </xdr:from>
    <xdr:to>
      <xdr:col>54</xdr:col>
      <xdr:colOff>395816</xdr:colOff>
      <xdr:row>91</xdr:row>
      <xdr:rowOff>41276</xdr:rowOff>
    </xdr:to>
    <xdr:sp macro="" textlink="">
      <xdr:nvSpPr>
        <xdr:cNvPr id="39" name="テキスト ボックス 40">
          <a:extLst>
            <a:ext uri="{FF2B5EF4-FFF2-40B4-BE49-F238E27FC236}">
              <a16:creationId xmlns:a16="http://schemas.microsoft.com/office/drawing/2014/main" id="{7D892BF0-2ADD-4769-A60D-94AB60E251D5}"/>
            </a:ext>
          </a:extLst>
        </xdr:cNvPr>
        <xdr:cNvSpPr txBox="1"/>
      </xdr:nvSpPr>
      <xdr:spPr>
        <a:xfrm>
          <a:off x="7139516" y="8898468"/>
          <a:ext cx="4527550" cy="921808"/>
        </a:xfrm>
        <a:prstGeom prst="rect">
          <a:avLst/>
        </a:prstGeom>
        <a:solidFill>
          <a:srgbClr val="FFFFCC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⑦出来高：当契約に対する出来高率を入力。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200" b="1" u="sng">
              <a:solidFill>
                <a:srgbClr val="FF0000"/>
              </a:solidFill>
            </a:rPr>
            <a:t>※</a:t>
          </a:r>
          <a:r>
            <a:rPr kumimoji="1" lang="ja-JP" altLang="en-US" sz="1200" b="1" u="sng">
              <a:solidFill>
                <a:srgbClr val="FF0000"/>
              </a:solidFill>
            </a:rPr>
            <a:t>小数点</a:t>
          </a:r>
          <a:r>
            <a:rPr kumimoji="1" lang="en-US" altLang="ja-JP" sz="1200" b="1" u="sng">
              <a:solidFill>
                <a:srgbClr val="FF0000"/>
              </a:solidFill>
            </a:rPr>
            <a:t>2</a:t>
          </a:r>
          <a:r>
            <a:rPr kumimoji="1" lang="ja-JP" altLang="en-US" sz="1200" b="1" u="sng">
              <a:solidFill>
                <a:srgbClr val="FF0000"/>
              </a:solidFill>
            </a:rPr>
            <a:t>桁まで。</a:t>
          </a:r>
          <a:r>
            <a:rPr kumimoji="1" lang="en-US" altLang="ja-JP" sz="1200" b="1" u="sng">
              <a:solidFill>
                <a:srgbClr val="FF0000"/>
              </a:solidFill>
            </a:rPr>
            <a:t>2</a:t>
          </a:r>
          <a:r>
            <a:rPr kumimoji="1" lang="ja-JP" altLang="en-US" sz="1200" b="1" u="sng">
              <a:solidFill>
                <a:srgbClr val="FF0000"/>
              </a:solidFill>
            </a:rPr>
            <a:t>桁未満は切り捨て。</a:t>
          </a:r>
          <a:endParaRPr kumimoji="1" lang="en-US" altLang="ja-JP" sz="1200" b="1" u="sng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46</xdr:col>
      <xdr:colOff>112182</xdr:colOff>
      <xdr:row>99</xdr:row>
      <xdr:rowOff>67734</xdr:rowOff>
    </xdr:from>
    <xdr:to>
      <xdr:col>54</xdr:col>
      <xdr:colOff>391582</xdr:colOff>
      <xdr:row>105</xdr:row>
      <xdr:rowOff>152400</xdr:rowOff>
    </xdr:to>
    <xdr:sp macro="" textlink="">
      <xdr:nvSpPr>
        <xdr:cNvPr id="40" name="テキスト ボックス 40">
          <a:extLst>
            <a:ext uri="{FF2B5EF4-FFF2-40B4-BE49-F238E27FC236}">
              <a16:creationId xmlns:a16="http://schemas.microsoft.com/office/drawing/2014/main" id="{4ACDFED3-28F0-4EBA-B089-2500F90E1A53}"/>
            </a:ext>
          </a:extLst>
        </xdr:cNvPr>
        <xdr:cNvSpPr txBox="1"/>
      </xdr:nvSpPr>
      <xdr:spPr>
        <a:xfrm>
          <a:off x="7128932" y="10524067"/>
          <a:ext cx="4533900" cy="1016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⑧工事完了：⑦の</a:t>
          </a:r>
          <a:r>
            <a:rPr kumimoji="1" lang="ja-JP" altLang="en-US" sz="1100">
              <a:solidFill>
                <a:srgbClr val="FF0000"/>
              </a:solidFill>
            </a:rPr>
            <a:t>出来高が</a:t>
          </a:r>
          <a:r>
            <a:rPr kumimoji="1" lang="en-US" altLang="ja-JP" sz="1100">
              <a:solidFill>
                <a:srgbClr val="FF0000"/>
              </a:solidFill>
            </a:rPr>
            <a:t>100</a:t>
          </a:r>
          <a:r>
            <a:rPr kumimoji="1" lang="ja-JP" altLang="en-US" sz="1100">
              <a:solidFill>
                <a:srgbClr val="FF0000"/>
              </a:solidFill>
            </a:rPr>
            <a:t>％になったら自動的に</a:t>
          </a:r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〇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rgbClr val="FF0000"/>
              </a:solidFill>
            </a:rPr>
            <a:t>が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　　　　付きます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出来高</a:t>
          </a:r>
          <a:r>
            <a:rPr kumimoji="1" lang="en-US" altLang="ja-JP" sz="1100"/>
            <a:t>100</a:t>
          </a:r>
          <a:r>
            <a:rPr kumimoji="1" lang="ja-JP" altLang="en-US" sz="1100"/>
            <a:t>％になったら</a:t>
          </a:r>
          <a:r>
            <a:rPr kumimoji="1" lang="en-US" altLang="ja-JP" sz="1100"/>
            <a:t>『</a:t>
          </a:r>
          <a:r>
            <a:rPr kumimoji="1" lang="ja-JP" altLang="en-US" sz="1100"/>
            <a:t>工事完了報告書</a:t>
          </a:r>
          <a:r>
            <a:rPr kumimoji="1" lang="en-US" altLang="ja-JP" sz="1100"/>
            <a:t>』</a:t>
          </a:r>
          <a:r>
            <a:rPr kumimoji="1" lang="ja-JP" altLang="en-US" sz="1100"/>
            <a:t>を添付して提出ください。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54</xdr:col>
      <xdr:colOff>485775</xdr:colOff>
      <xdr:row>77</xdr:row>
      <xdr:rowOff>57152</xdr:rowOff>
    </xdr:from>
    <xdr:to>
      <xdr:col>61</xdr:col>
      <xdr:colOff>200025</xdr:colOff>
      <xdr:row>88</xdr:row>
      <xdr:rowOff>76201</xdr:rowOff>
    </xdr:to>
    <xdr:sp macro="" textlink="">
      <xdr:nvSpPr>
        <xdr:cNvPr id="42" name="テキスト ボックス 40">
          <a:extLst>
            <a:ext uri="{FF2B5EF4-FFF2-40B4-BE49-F238E27FC236}">
              <a16:creationId xmlns:a16="http://schemas.microsoft.com/office/drawing/2014/main" id="{DED95D8B-2220-49FE-BCC1-66563920E127}"/>
            </a:ext>
          </a:extLst>
        </xdr:cNvPr>
        <xdr:cNvSpPr txBox="1"/>
      </xdr:nvSpPr>
      <xdr:spPr>
        <a:xfrm>
          <a:off x="11677650" y="8658227"/>
          <a:ext cx="4514850" cy="962024"/>
        </a:xfrm>
        <a:prstGeom prst="rect">
          <a:avLst/>
        </a:prstGeom>
        <a:solidFill>
          <a:srgbClr val="FFFFCC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⑨前回までの領収額：先月分までの領収額を記載</a:t>
          </a:r>
          <a:endParaRPr kumimoji="1" lang="en-US" altLang="ja-JP" sz="1100"/>
        </a:p>
        <a:p>
          <a:r>
            <a:rPr kumimoji="1" lang="ja-JP" altLang="en-US" sz="1100"/>
            <a:t>　　　　　　　　　（初回の請求の場合は入力不要）</a:t>
          </a:r>
          <a:endParaRPr kumimoji="1" lang="en-US" altLang="ja-JP" sz="1100"/>
        </a:p>
      </xdr:txBody>
    </xdr:sp>
    <xdr:clientData/>
  </xdr:twoCellAnchor>
  <xdr:twoCellAnchor>
    <xdr:from>
      <xdr:col>54</xdr:col>
      <xdr:colOff>485775</xdr:colOff>
      <xdr:row>89</xdr:row>
      <xdr:rowOff>28576</xdr:rowOff>
    </xdr:from>
    <xdr:to>
      <xdr:col>61</xdr:col>
      <xdr:colOff>200025</xdr:colOff>
      <xdr:row>101</xdr:row>
      <xdr:rowOff>142875</xdr:rowOff>
    </xdr:to>
    <xdr:sp macro="" textlink="">
      <xdr:nvSpPr>
        <xdr:cNvPr id="43" name="テキスト ボックス 40">
          <a:extLst>
            <a:ext uri="{FF2B5EF4-FFF2-40B4-BE49-F238E27FC236}">
              <a16:creationId xmlns:a16="http://schemas.microsoft.com/office/drawing/2014/main" id="{17858A65-8624-4EA9-B810-A80F178FF234}"/>
            </a:ext>
          </a:extLst>
        </xdr:cNvPr>
        <xdr:cNvSpPr txBox="1"/>
      </xdr:nvSpPr>
      <xdr:spPr>
        <a:xfrm>
          <a:off x="11677650" y="9658351"/>
          <a:ext cx="4514850" cy="1219199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⑩当月請求額：出来高に対する請求額から前回までの領収額を</a:t>
          </a:r>
          <a:endParaRPr kumimoji="1" lang="en-US" altLang="ja-JP" sz="1100"/>
        </a:p>
        <a:p>
          <a:r>
            <a:rPr kumimoji="1" lang="ja-JP" altLang="en-US" sz="1100"/>
            <a:t>　　　　　　　引いた金額が自動入力されます。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手入力は出来ません。金額を調整したい場合は、⑦の出来高率を修正してください。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38101</xdr:colOff>
      <xdr:row>5</xdr:row>
      <xdr:rowOff>76200</xdr:rowOff>
    </xdr:from>
    <xdr:to>
      <xdr:col>44</xdr:col>
      <xdr:colOff>28575</xdr:colOff>
      <xdr:row>8</xdr:row>
      <xdr:rowOff>38100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ED0607A2-6F1D-43EA-A9CF-BC38CB539527}"/>
            </a:ext>
          </a:extLst>
        </xdr:cNvPr>
        <xdr:cNvSpPr/>
      </xdr:nvSpPr>
      <xdr:spPr>
        <a:xfrm>
          <a:off x="4333876" y="762000"/>
          <a:ext cx="2362199" cy="304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19051</xdr:colOff>
      <xdr:row>1</xdr:row>
      <xdr:rowOff>95250</xdr:rowOff>
    </xdr:from>
    <xdr:to>
      <xdr:col>23</xdr:col>
      <xdr:colOff>21167</xdr:colOff>
      <xdr:row>5</xdr:row>
      <xdr:rowOff>52916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E204A22C-3335-4BEB-8CD6-97C75F5567BD}"/>
            </a:ext>
          </a:extLst>
        </xdr:cNvPr>
        <xdr:cNvSpPr/>
      </xdr:nvSpPr>
      <xdr:spPr>
        <a:xfrm>
          <a:off x="2961218" y="264583"/>
          <a:ext cx="637116" cy="4762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9526</xdr:colOff>
      <xdr:row>1</xdr:row>
      <xdr:rowOff>47625</xdr:rowOff>
    </xdr:from>
    <xdr:to>
      <xdr:col>35</xdr:col>
      <xdr:colOff>28575</xdr:colOff>
      <xdr:row>5</xdr:row>
      <xdr:rowOff>103389</xdr:rowOff>
    </xdr:to>
    <xdr:sp macro="" textlink="">
      <xdr:nvSpPr>
        <xdr:cNvPr id="48" name="フローチャート: 結合子 47">
          <a:extLst>
            <a:ext uri="{FF2B5EF4-FFF2-40B4-BE49-F238E27FC236}">
              <a16:creationId xmlns:a16="http://schemas.microsoft.com/office/drawing/2014/main" id="{3CCEAB1F-70FA-463C-86CB-EEA4D44F6F75}"/>
            </a:ext>
          </a:extLst>
        </xdr:cNvPr>
        <xdr:cNvSpPr/>
      </xdr:nvSpPr>
      <xdr:spPr>
        <a:xfrm>
          <a:off x="4600576" y="219075"/>
          <a:ext cx="638174" cy="570114"/>
        </a:xfrm>
        <a:prstGeom prst="flowChartConnector">
          <a:avLst/>
        </a:prstGeom>
        <a:solidFill>
          <a:sysClr val="window" lastClr="FFFFFF"/>
        </a:solidFill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ctr"/>
          <a:r>
            <a:rPr kumimoji="1" lang="en-US" altLang="ja-JP" sz="2000">
              <a:solidFill>
                <a:schemeClr val="tx1"/>
              </a:solidFill>
            </a:rPr>
            <a:t>11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42333</xdr:colOff>
      <xdr:row>0</xdr:row>
      <xdr:rowOff>83344</xdr:rowOff>
    </xdr:from>
    <xdr:to>
      <xdr:col>18</xdr:col>
      <xdr:colOff>39687</xdr:colOff>
      <xdr:row>4</xdr:row>
      <xdr:rowOff>95250</xdr:rowOff>
    </xdr:to>
    <xdr:sp macro="" textlink="">
      <xdr:nvSpPr>
        <xdr:cNvPr id="49" name="フローチャート: 結合子 48">
          <a:extLst>
            <a:ext uri="{FF2B5EF4-FFF2-40B4-BE49-F238E27FC236}">
              <a16:creationId xmlns:a16="http://schemas.microsoft.com/office/drawing/2014/main" id="{C4EEE936-E3C2-4A1A-9EA9-0673C3629040}"/>
            </a:ext>
          </a:extLst>
        </xdr:cNvPr>
        <xdr:cNvSpPr/>
      </xdr:nvSpPr>
      <xdr:spPr>
        <a:xfrm>
          <a:off x="2349500" y="83344"/>
          <a:ext cx="632354" cy="583406"/>
        </a:xfrm>
        <a:prstGeom prst="flowChartConnector">
          <a:avLst/>
        </a:prstGeom>
        <a:solidFill>
          <a:sysClr val="window" lastClr="FFFFFF"/>
        </a:solidFill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ctr"/>
          <a:r>
            <a:rPr kumimoji="1" lang="en-US" altLang="ja-JP" sz="2000">
              <a:solidFill>
                <a:schemeClr val="tx1"/>
              </a:solidFill>
            </a:rPr>
            <a:t>12</a:t>
          </a:r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54</xdr:col>
      <xdr:colOff>485775</xdr:colOff>
      <xdr:row>0</xdr:row>
      <xdr:rowOff>95251</xdr:rowOff>
    </xdr:from>
    <xdr:to>
      <xdr:col>61</xdr:col>
      <xdr:colOff>200025</xdr:colOff>
      <xdr:row>6</xdr:row>
      <xdr:rowOff>47625</xdr:rowOff>
    </xdr:to>
    <xdr:sp macro="" textlink="">
      <xdr:nvSpPr>
        <xdr:cNvPr id="50" name="テキスト ボックス 40">
          <a:extLst>
            <a:ext uri="{FF2B5EF4-FFF2-40B4-BE49-F238E27FC236}">
              <a16:creationId xmlns:a16="http://schemas.microsoft.com/office/drawing/2014/main" id="{ABD9B93C-3773-475A-8413-A5D7098B61FF}"/>
            </a:ext>
          </a:extLst>
        </xdr:cNvPr>
        <xdr:cNvSpPr txBox="1"/>
      </xdr:nvSpPr>
      <xdr:spPr>
        <a:xfrm>
          <a:off x="11757025" y="95251"/>
          <a:ext cx="4529667" cy="767291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≪入力必須項目≫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⑪提出日：必ず記載してください。</a:t>
          </a:r>
          <a:endParaRPr kumimoji="1" lang="en-US" altLang="ja-JP" sz="1100"/>
        </a:p>
        <a:p>
          <a:r>
            <a:rPr kumimoji="1" lang="ja-JP" altLang="en-US" sz="1100" b="1">
              <a:solidFill>
                <a:srgbClr val="FF0000"/>
              </a:solidFill>
            </a:rPr>
            <a:t>　　　　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54</xdr:col>
      <xdr:colOff>485775</xdr:colOff>
      <xdr:row>7</xdr:row>
      <xdr:rowOff>28575</xdr:rowOff>
    </xdr:from>
    <xdr:to>
      <xdr:col>61</xdr:col>
      <xdr:colOff>314325</xdr:colOff>
      <xdr:row>19</xdr:row>
      <xdr:rowOff>66674</xdr:rowOff>
    </xdr:to>
    <xdr:sp macro="" textlink="">
      <xdr:nvSpPr>
        <xdr:cNvPr id="51" name="テキスト ボックス 40">
          <a:extLst>
            <a:ext uri="{FF2B5EF4-FFF2-40B4-BE49-F238E27FC236}">
              <a16:creationId xmlns:a16="http://schemas.microsoft.com/office/drawing/2014/main" id="{645CE349-9AA7-492D-8033-C2B8008A8BA1}"/>
            </a:ext>
          </a:extLst>
        </xdr:cNvPr>
        <xdr:cNvSpPr txBox="1"/>
      </xdr:nvSpPr>
      <xdr:spPr>
        <a:xfrm>
          <a:off x="11757025" y="959908"/>
          <a:ext cx="4643967" cy="1530349"/>
        </a:xfrm>
        <a:prstGeom prst="rect">
          <a:avLst/>
        </a:prstGeom>
        <a:solidFill>
          <a:srgbClr val="CCECFF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 b="0">
              <a:solidFill>
                <a:sysClr val="windowText" lastClr="000000"/>
              </a:solidFill>
            </a:rPr>
            <a:t>⑫正・副：①～⑫まで記載し、印刷してください。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　　　　　「正」と記載のほうには、会社印を押印してください。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※</a:t>
          </a:r>
          <a:r>
            <a:rPr kumimoji="1" lang="ja-JP" altLang="en-US" sz="1100" b="0">
              <a:solidFill>
                <a:srgbClr val="FF0000"/>
              </a:solidFill>
            </a:rPr>
            <a:t>会社印は電子印可です。</a:t>
          </a:r>
          <a:endParaRPr kumimoji="1" lang="en-US" altLang="ja-JP" sz="1100" b="0">
            <a:solidFill>
              <a:srgbClr val="FF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　　　　　「副」と記載のほうには、会社印の押印は不要です。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　　　　　添付資料（出来高査定表、工事完了の場合は工事完了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　　　　　報告書）は正・副両方に添付し、現場に提出してください。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122766</xdr:colOff>
      <xdr:row>40</xdr:row>
      <xdr:rowOff>103715</xdr:rowOff>
    </xdr:from>
    <xdr:to>
      <xdr:col>54</xdr:col>
      <xdr:colOff>395816</xdr:colOff>
      <xdr:row>51</xdr:row>
      <xdr:rowOff>53975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061CD4F-D326-4564-87A3-7B79537E4A4E}"/>
            </a:ext>
          </a:extLst>
        </xdr:cNvPr>
        <xdr:cNvSpPr txBox="1"/>
      </xdr:nvSpPr>
      <xdr:spPr>
        <a:xfrm>
          <a:off x="7139516" y="4591048"/>
          <a:ext cx="4527550" cy="11567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≪赤見積（減額契約）があった場合、入力してください≫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減額金額</a:t>
          </a:r>
          <a:r>
            <a:rPr kumimoji="1" lang="en-US" altLang="ja-JP" sz="1100"/>
            <a:t>(</a:t>
          </a:r>
          <a:r>
            <a:rPr kumimoji="1" lang="ja-JP" altLang="en-US" sz="1100"/>
            <a:t>税込</a:t>
          </a:r>
          <a:r>
            <a:rPr kumimoji="1" lang="en-US" altLang="ja-JP" sz="1100"/>
            <a:t>)</a:t>
          </a:r>
          <a:r>
            <a:rPr kumimoji="1" lang="ja-JP" altLang="en-US" sz="1100"/>
            <a:t>：減額通知書</a:t>
          </a:r>
          <a:r>
            <a:rPr kumimoji="1" lang="en-US" altLang="ja-JP" sz="1100"/>
            <a:t>(</a:t>
          </a:r>
          <a:r>
            <a:rPr kumimoji="1" lang="ja-JP" altLang="en-US" sz="1100"/>
            <a:t>紙</a:t>
          </a:r>
          <a:r>
            <a:rPr kumimoji="1" lang="en-US" altLang="ja-JP" sz="1100"/>
            <a:t>)</a:t>
          </a:r>
          <a:r>
            <a:rPr kumimoji="1" lang="ja-JP" altLang="en-US" sz="1100"/>
            <a:t>もしくは、電子契約の</a:t>
          </a:r>
          <a:endParaRPr kumimoji="1" lang="en-US" altLang="ja-JP" sz="1100"/>
        </a:p>
        <a:p>
          <a:r>
            <a:rPr kumimoji="1" lang="ja-JP" altLang="en-US" sz="1100"/>
            <a:t>　　　　　　　　　確定注文に記載の清算金額を入力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必ず正数（マイナス表記は不可）で記載すること。</a:t>
          </a:r>
          <a:endParaRPr kumimoji="1" lang="en-US" altLang="ja-JP" sz="1100" b="1" u="sng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54</xdr:col>
      <xdr:colOff>485775</xdr:colOff>
      <xdr:row>31</xdr:row>
      <xdr:rowOff>52915</xdr:rowOff>
    </xdr:from>
    <xdr:to>
      <xdr:col>59</xdr:col>
      <xdr:colOff>647700</xdr:colOff>
      <xdr:row>49</xdr:row>
      <xdr:rowOff>105832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276ECAB-676A-4146-8EDD-7F9BC64A6657}"/>
            </a:ext>
          </a:extLst>
        </xdr:cNvPr>
        <xdr:cNvSpPr txBox="1"/>
      </xdr:nvSpPr>
      <xdr:spPr>
        <a:xfrm>
          <a:off x="11757025" y="3693582"/>
          <a:ext cx="3601508" cy="183091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参考</a:t>
          </a:r>
          <a:endParaRPr kumimoji="1" lang="en-US" altLang="ja-JP" sz="1100"/>
        </a:p>
        <a:p>
          <a:r>
            <a:rPr kumimoji="1" lang="ja-JP" altLang="en-US" sz="1100"/>
            <a:t>減額金額の電子契約表記</a:t>
          </a:r>
          <a:endParaRPr kumimoji="1" lang="en-US" altLang="ja-JP" sz="1100"/>
        </a:p>
        <a:p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マイナスの表記ですが、請求書に記載する時は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必ず正数で記載してください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47</xdr:col>
      <xdr:colOff>6350</xdr:colOff>
      <xdr:row>92</xdr:row>
      <xdr:rowOff>3176</xdr:rowOff>
    </xdr:from>
    <xdr:to>
      <xdr:col>54</xdr:col>
      <xdr:colOff>406400</xdr:colOff>
      <xdr:row>99</xdr:row>
      <xdr:rowOff>30692</xdr:rowOff>
    </xdr:to>
    <xdr:sp macro="" textlink="">
      <xdr:nvSpPr>
        <xdr:cNvPr id="54" name="テキスト ボックス 40">
          <a:extLst>
            <a:ext uri="{FF2B5EF4-FFF2-40B4-BE49-F238E27FC236}">
              <a16:creationId xmlns:a16="http://schemas.microsoft.com/office/drawing/2014/main" id="{25F362E2-1F3D-4801-B257-D12C35EC32C5}"/>
            </a:ext>
          </a:extLst>
        </xdr:cNvPr>
        <xdr:cNvSpPr txBox="1"/>
      </xdr:nvSpPr>
      <xdr:spPr>
        <a:xfrm>
          <a:off x="7150100" y="9866843"/>
          <a:ext cx="4527550" cy="62018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当月迄出来高金額、税率、消費税額、支払率、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出来高に対する請求額は、全て自動入力の為、入力不要。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89959</xdr:colOff>
      <xdr:row>92</xdr:row>
      <xdr:rowOff>35984</xdr:rowOff>
    </xdr:from>
    <xdr:to>
      <xdr:col>45</xdr:col>
      <xdr:colOff>62442</xdr:colOff>
      <xdr:row>105</xdr:row>
      <xdr:rowOff>126999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9605A3E-B2DE-4773-A409-5A1E4D9CB9DA}"/>
            </a:ext>
          </a:extLst>
        </xdr:cNvPr>
        <xdr:cNvSpPr txBox="1"/>
      </xdr:nvSpPr>
      <xdr:spPr>
        <a:xfrm>
          <a:off x="2143126" y="9899651"/>
          <a:ext cx="4809066" cy="1615015"/>
        </a:xfrm>
        <a:prstGeom prst="rect">
          <a:avLst/>
        </a:prstGeom>
        <a:solidFill>
          <a:schemeClr val="lt1"/>
        </a:solidFill>
        <a:ln w="57150" cmpd="dbl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/>
            <a:t>⑨</a:t>
          </a:r>
          <a:r>
            <a:rPr kumimoji="1" lang="ja-JP" altLang="en-US" sz="1400" b="1" u="sng"/>
            <a:t>前回までの領収額</a:t>
          </a:r>
          <a:r>
            <a:rPr kumimoji="1" lang="ja-JP" altLang="en-US" sz="1400" b="1"/>
            <a:t>は間違えやすい項目になります。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⑨前回までの領収額は、長谷工からの入金金額を確認し、</a:t>
          </a:r>
          <a:endParaRPr kumimoji="1" lang="en-US" altLang="ja-JP" sz="1400" b="1"/>
        </a:p>
        <a:p>
          <a:r>
            <a:rPr kumimoji="1" lang="ja-JP" altLang="en-US" sz="1400" b="1"/>
            <a:t>当契約の累積領収金額を間違えずに記載してください。</a:t>
          </a:r>
        </a:p>
      </xdr:txBody>
    </xdr:sp>
    <xdr:clientData/>
  </xdr:twoCellAnchor>
  <xdr:twoCellAnchor>
    <xdr:from>
      <xdr:col>61</xdr:col>
      <xdr:colOff>476250</xdr:colOff>
      <xdr:row>4</xdr:row>
      <xdr:rowOff>97632</xdr:rowOff>
    </xdr:from>
    <xdr:to>
      <xdr:col>69</xdr:col>
      <xdr:colOff>666750</xdr:colOff>
      <xdr:row>82</xdr:row>
      <xdr:rowOff>11906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3138FA30-61B2-48CF-9D77-B024D3766609}"/>
            </a:ext>
          </a:extLst>
        </xdr:cNvPr>
        <xdr:cNvSpPr txBox="1"/>
      </xdr:nvSpPr>
      <xdr:spPr>
        <a:xfrm>
          <a:off x="16562917" y="669132"/>
          <a:ext cx="5693833" cy="8359774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入力必須項目に不備があると、請求書上部に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入力に不備があります！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と表記されます。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その場合は、「データチェック」シートを確認し、エラーメッセージの解消をお願いします。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61</xdr:col>
      <xdr:colOff>571500</xdr:colOff>
      <xdr:row>18</xdr:row>
      <xdr:rowOff>61913</xdr:rowOff>
    </xdr:from>
    <xdr:to>
      <xdr:col>68</xdr:col>
      <xdr:colOff>47625</xdr:colOff>
      <xdr:row>35</xdr:row>
      <xdr:rowOff>21854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3FC48224-DA31-4DC2-98B4-39C6AA7E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63975" y="2319338"/>
          <a:ext cx="4276725" cy="1645867"/>
        </a:xfrm>
        <a:prstGeom prst="rect">
          <a:avLst/>
        </a:prstGeom>
      </xdr:spPr>
    </xdr:pic>
    <xdr:clientData/>
  </xdr:twoCellAnchor>
  <xdr:twoCellAnchor editAs="oneCell">
    <xdr:from>
      <xdr:col>61</xdr:col>
      <xdr:colOff>571500</xdr:colOff>
      <xdr:row>36</xdr:row>
      <xdr:rowOff>47625</xdr:rowOff>
    </xdr:from>
    <xdr:to>
      <xdr:col>67</xdr:col>
      <xdr:colOff>523875</xdr:colOff>
      <xdr:row>69</xdr:row>
      <xdr:rowOff>130592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EA969F24-7797-4013-A170-8EB127A0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63975" y="4076700"/>
          <a:ext cx="4067175" cy="3607217"/>
        </a:xfrm>
        <a:prstGeom prst="rect">
          <a:avLst/>
        </a:prstGeom>
      </xdr:spPr>
    </xdr:pic>
    <xdr:clientData/>
  </xdr:twoCellAnchor>
  <xdr:twoCellAnchor>
    <xdr:from>
      <xdr:col>63</xdr:col>
      <xdr:colOff>523875</xdr:colOff>
      <xdr:row>67</xdr:row>
      <xdr:rowOff>0</xdr:rowOff>
    </xdr:from>
    <xdr:to>
      <xdr:col>64</xdr:col>
      <xdr:colOff>631031</xdr:colOff>
      <xdr:row>69</xdr:row>
      <xdr:rowOff>154781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9345525B-7DCB-4F8B-A20B-01A16F1F5A90}"/>
            </a:ext>
          </a:extLst>
        </xdr:cNvPr>
        <xdr:cNvSpPr/>
      </xdr:nvSpPr>
      <xdr:spPr>
        <a:xfrm>
          <a:off x="17887950" y="7381875"/>
          <a:ext cx="792956" cy="3262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250031</xdr:colOff>
      <xdr:row>18</xdr:row>
      <xdr:rowOff>107155</xdr:rowOff>
    </xdr:from>
    <xdr:to>
      <xdr:col>69</xdr:col>
      <xdr:colOff>226219</xdr:colOff>
      <xdr:row>59</xdr:row>
      <xdr:rowOff>71437</xdr:rowOff>
    </xdr:to>
    <xdr:sp macro="" textlink="">
      <xdr:nvSpPr>
        <xdr:cNvPr id="67" name="矢印: 左カーブ 66">
          <a:extLst>
            <a:ext uri="{FF2B5EF4-FFF2-40B4-BE49-F238E27FC236}">
              <a16:creationId xmlns:a16="http://schemas.microsoft.com/office/drawing/2014/main" id="{43D07926-7A23-47B1-AB34-25E650746A69}"/>
            </a:ext>
          </a:extLst>
        </xdr:cNvPr>
        <xdr:cNvSpPr/>
      </xdr:nvSpPr>
      <xdr:spPr>
        <a:xfrm>
          <a:off x="20357306" y="2364580"/>
          <a:ext cx="1347788" cy="4202907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65</xdr:col>
      <xdr:colOff>223837</xdr:colOff>
      <xdr:row>44</xdr:row>
      <xdr:rowOff>80962</xdr:rowOff>
    </xdr:from>
    <xdr:to>
      <xdr:col>67</xdr:col>
      <xdr:colOff>523875</xdr:colOff>
      <xdr:row>66</xdr:row>
      <xdr:rowOff>35719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BDBCD49F-49A5-4B60-8D16-1141BDCC7355}"/>
            </a:ext>
          </a:extLst>
        </xdr:cNvPr>
        <xdr:cNvSpPr/>
      </xdr:nvSpPr>
      <xdr:spPr>
        <a:xfrm>
          <a:off x="18959512" y="4910137"/>
          <a:ext cx="1671638" cy="24217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566737</xdr:colOff>
      <xdr:row>73</xdr:row>
      <xdr:rowOff>88107</xdr:rowOff>
    </xdr:from>
    <xdr:to>
      <xdr:col>65</xdr:col>
      <xdr:colOff>190499</xdr:colOff>
      <xdr:row>76</xdr:row>
      <xdr:rowOff>69195</xdr:rowOff>
    </xdr:to>
    <xdr:sp macro="" textlink="">
      <xdr:nvSpPr>
        <xdr:cNvPr id="69" name="吹き出し: 角を丸めた四角形 68">
          <a:extLst>
            <a:ext uri="{FF2B5EF4-FFF2-40B4-BE49-F238E27FC236}">
              <a16:creationId xmlns:a16="http://schemas.microsoft.com/office/drawing/2014/main" id="{3D3FCB97-893F-4F20-9798-73647462B5B4}"/>
            </a:ext>
          </a:extLst>
        </xdr:cNvPr>
        <xdr:cNvSpPr/>
      </xdr:nvSpPr>
      <xdr:spPr>
        <a:xfrm>
          <a:off x="16559212" y="8174832"/>
          <a:ext cx="2366962" cy="409713"/>
        </a:xfrm>
        <a:prstGeom prst="wedgeRoundRectCallout">
          <a:avLst>
            <a:gd name="adj1" fmla="val 5585"/>
            <a:gd name="adj2" fmla="val -15952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データチェックのシートを確認</a:t>
          </a:r>
        </a:p>
      </xdr:txBody>
    </xdr:sp>
    <xdr:clientData/>
  </xdr:twoCellAnchor>
  <xdr:twoCellAnchor>
    <xdr:from>
      <xdr:col>65</xdr:col>
      <xdr:colOff>373857</xdr:colOff>
      <xdr:row>69</xdr:row>
      <xdr:rowOff>50007</xdr:rowOff>
    </xdr:from>
    <xdr:to>
      <xdr:col>69</xdr:col>
      <xdr:colOff>178595</xdr:colOff>
      <xdr:row>72</xdr:row>
      <xdr:rowOff>7282</xdr:rowOff>
    </xdr:to>
    <xdr:sp macro="" textlink="">
      <xdr:nvSpPr>
        <xdr:cNvPr id="70" name="吹き出し: 角を丸めた四角形 69">
          <a:extLst>
            <a:ext uri="{FF2B5EF4-FFF2-40B4-BE49-F238E27FC236}">
              <a16:creationId xmlns:a16="http://schemas.microsoft.com/office/drawing/2014/main" id="{163DA74F-E88E-4810-AC7F-F0BF3555C723}"/>
            </a:ext>
          </a:extLst>
        </xdr:cNvPr>
        <xdr:cNvSpPr/>
      </xdr:nvSpPr>
      <xdr:spPr>
        <a:xfrm>
          <a:off x="19109532" y="7603332"/>
          <a:ext cx="2547938" cy="404950"/>
        </a:xfrm>
        <a:prstGeom prst="wedgeRoundRectCallout">
          <a:avLst>
            <a:gd name="adj1" fmla="val -33337"/>
            <a:gd name="adj2" fmla="val -108648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エラーメッセージを確認してください</a:t>
          </a:r>
        </a:p>
      </xdr:txBody>
    </xdr:sp>
    <xdr:clientData/>
  </xdr:twoCellAnchor>
  <xdr:twoCellAnchor>
    <xdr:from>
      <xdr:col>54</xdr:col>
      <xdr:colOff>479425</xdr:colOff>
      <xdr:row>102</xdr:row>
      <xdr:rowOff>35982</xdr:rowOff>
    </xdr:from>
    <xdr:to>
      <xdr:col>59</xdr:col>
      <xdr:colOff>641350</xdr:colOff>
      <xdr:row>105</xdr:row>
      <xdr:rowOff>74083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894E060-7A88-4401-B612-525AED719156}"/>
            </a:ext>
          </a:extLst>
        </xdr:cNvPr>
        <xdr:cNvSpPr txBox="1"/>
      </xdr:nvSpPr>
      <xdr:spPr>
        <a:xfrm>
          <a:off x="11750675" y="10915649"/>
          <a:ext cx="3601508" cy="54610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支払区分は長谷工にて記載します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021E-07AB-40BE-BC66-53151774137B}">
  <sheetPr codeName="Sheet1"/>
  <dimension ref="A1:AV176"/>
  <sheetViews>
    <sheetView showGridLines="0" showZeros="0" tabSelected="1" view="pageBreakPreview" zoomScaleNormal="100" zoomScaleSheetLayoutView="100" workbookViewId="0"/>
  </sheetViews>
  <sheetFormatPr defaultRowHeight="13.5"/>
  <cols>
    <col min="1" max="4" width="1.625" style="1" customWidth="1"/>
    <col min="5" max="5" width="2.5" style="1" customWidth="1"/>
    <col min="6" max="24" width="1.625" style="1" customWidth="1"/>
    <col min="25" max="25" width="1.125" style="1" customWidth="1"/>
    <col min="26" max="28" width="2.125" style="1" customWidth="1"/>
    <col min="29" max="29" width="1.75" style="1" customWidth="1"/>
    <col min="30" max="31" width="2.125" style="1" customWidth="1"/>
    <col min="32" max="32" width="1.75" style="1" customWidth="1"/>
    <col min="33" max="44" width="2.125" style="1" customWidth="1"/>
    <col min="45" max="45" width="1.625" style="1" customWidth="1"/>
    <col min="46" max="46" width="1.625" style="1" hidden="1" customWidth="1"/>
    <col min="47" max="47" width="3" style="1" hidden="1" customWidth="1"/>
    <col min="48" max="48" width="9" style="1" customWidth="1"/>
    <col min="49" max="16384" width="9" style="1"/>
  </cols>
  <sheetData>
    <row r="1" spans="1:48" ht="12" customHeight="1">
      <c r="Z1" s="213" t="str">
        <f>IF(データチェック!C4&lt;&gt;"OK","入力に不備があります！","")</f>
        <v>入力に不備があります！</v>
      </c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V1" s="357"/>
    </row>
    <row r="2" spans="1:48" ht="12" customHeight="1" thickBot="1"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V2" s="357"/>
    </row>
    <row r="3" spans="1:48" ht="9" customHeight="1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Q3" s="3"/>
      <c r="R3" s="3"/>
      <c r="S3" s="168" t="s">
        <v>1</v>
      </c>
      <c r="T3" s="169"/>
      <c r="U3" s="170"/>
      <c r="W3" s="177"/>
      <c r="X3" s="177"/>
      <c r="Y3" s="177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V3" s="357"/>
    </row>
    <row r="4" spans="1:48" ht="9" customHeight="1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Q4" s="3"/>
      <c r="R4" s="3"/>
      <c r="S4" s="171"/>
      <c r="T4" s="172"/>
      <c r="U4" s="173"/>
      <c r="W4" s="177"/>
      <c r="X4" s="177"/>
      <c r="Y4" s="177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V4" s="357"/>
    </row>
    <row r="5" spans="1:48" ht="9" customHeight="1" thickBot="1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Q5" s="3"/>
      <c r="R5" s="3"/>
      <c r="S5" s="174"/>
      <c r="T5" s="175"/>
      <c r="U5" s="176"/>
      <c r="W5" s="178"/>
      <c r="X5" s="178"/>
      <c r="Y5" s="178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</row>
    <row r="6" spans="1:48" ht="9" customHeight="1" thickTop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"/>
      <c r="T6" s="4"/>
      <c r="U6" s="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8" ht="9" customHeight="1">
      <c r="O7" s="179" t="s">
        <v>2</v>
      </c>
      <c r="P7" s="179"/>
      <c r="Q7" s="179"/>
      <c r="AC7" s="180" t="s">
        <v>34</v>
      </c>
      <c r="AD7" s="180"/>
      <c r="AE7" s="180"/>
      <c r="AF7" s="180"/>
      <c r="AG7" s="206">
        <v>45200</v>
      </c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19"/>
    </row>
    <row r="8" spans="1:48" ht="9" customHeight="1">
      <c r="O8" s="179"/>
      <c r="P8" s="179"/>
      <c r="Q8" s="179"/>
      <c r="AC8" s="180"/>
      <c r="AD8" s="180"/>
      <c r="AE8" s="180"/>
      <c r="AF8" s="180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19"/>
    </row>
    <row r="9" spans="1:48" ht="18.75" customHeight="1"/>
    <row r="10" spans="1:48" ht="4.5" customHeight="1"/>
    <row r="11" spans="1:48" ht="9" customHeight="1">
      <c r="B11" s="215" t="s">
        <v>3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X11" s="6"/>
      <c r="Y11" s="216" t="s">
        <v>35</v>
      </c>
      <c r="Z11" s="217"/>
      <c r="AA11" s="217"/>
      <c r="AB11" s="217"/>
      <c r="AC11" s="217"/>
      <c r="AD11" s="218"/>
      <c r="AE11" s="161" t="s">
        <v>46</v>
      </c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4"/>
    </row>
    <row r="12" spans="1:48" ht="9" customHeight="1"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X12" s="6"/>
      <c r="Y12" s="219"/>
      <c r="Z12" s="220"/>
      <c r="AA12" s="220"/>
      <c r="AB12" s="220"/>
      <c r="AC12" s="220"/>
      <c r="AD12" s="221"/>
      <c r="AE12" s="162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6"/>
    </row>
    <row r="13" spans="1:48" ht="6.95" customHeight="1">
      <c r="B13" s="6"/>
      <c r="C13" s="6"/>
      <c r="D13" s="6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59" t="s">
        <v>39</v>
      </c>
      <c r="Z13" s="159"/>
      <c r="AA13" s="159"/>
      <c r="AB13" s="159"/>
      <c r="AC13" s="159"/>
      <c r="AD13" s="159"/>
      <c r="AE13" s="161" t="s">
        <v>47</v>
      </c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4"/>
    </row>
    <row r="14" spans="1:48" ht="9.9499999999999993" customHeight="1">
      <c r="B14" s="222" t="s">
        <v>4</v>
      </c>
      <c r="C14" s="222"/>
      <c r="D14" s="222"/>
      <c r="E14" s="22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7"/>
      <c r="Y14" s="159"/>
      <c r="Z14" s="159"/>
      <c r="AA14" s="159"/>
      <c r="AB14" s="159"/>
      <c r="AC14" s="159"/>
      <c r="AD14" s="159"/>
      <c r="AE14" s="162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6"/>
    </row>
    <row r="15" spans="1:48" ht="9.9499999999999993" customHeight="1"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7"/>
      <c r="Y15" s="30"/>
      <c r="Z15" s="31"/>
      <c r="AA15" s="31"/>
      <c r="AB15" s="31"/>
      <c r="AC15" s="31"/>
      <c r="AD15" s="32"/>
      <c r="AE15" s="153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5"/>
    </row>
    <row r="16" spans="1:48" ht="9.9499999999999993" customHeight="1">
      <c r="B16" s="159" t="s">
        <v>6</v>
      </c>
      <c r="C16" s="159"/>
      <c r="D16" s="159"/>
      <c r="E16" s="159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7"/>
      <c r="Y16" s="24"/>
      <c r="Z16" s="25"/>
      <c r="AA16" s="25"/>
      <c r="AB16" s="25"/>
      <c r="AC16" s="25"/>
      <c r="AD16" s="26"/>
      <c r="AE16" s="156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8"/>
    </row>
    <row r="17" spans="2:44" ht="9.9499999999999993" customHeight="1">
      <c r="B17" s="159"/>
      <c r="C17" s="159"/>
      <c r="D17" s="159"/>
      <c r="E17" s="159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7"/>
      <c r="Y17" s="207" t="s">
        <v>37</v>
      </c>
      <c r="Z17" s="208"/>
      <c r="AA17" s="208"/>
      <c r="AB17" s="208"/>
      <c r="AC17" s="208"/>
      <c r="AD17" s="209"/>
      <c r="AE17" s="156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8"/>
    </row>
    <row r="18" spans="2:44" ht="9.9499999999999993" customHeight="1">
      <c r="B18" s="159" t="s">
        <v>5</v>
      </c>
      <c r="C18" s="159"/>
      <c r="D18" s="159"/>
      <c r="E18" s="159"/>
      <c r="F18" s="210"/>
      <c r="G18" s="210"/>
      <c r="H18" s="210"/>
      <c r="I18" s="210"/>
      <c r="J18" s="211" t="s">
        <v>7</v>
      </c>
      <c r="K18" s="211"/>
      <c r="L18" s="211"/>
      <c r="M18" s="211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7"/>
      <c r="Y18" s="207"/>
      <c r="Z18" s="208"/>
      <c r="AA18" s="208"/>
      <c r="AB18" s="208"/>
      <c r="AC18" s="208"/>
      <c r="AD18" s="209"/>
      <c r="AE18" s="156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8"/>
    </row>
    <row r="19" spans="2:44" ht="9.9499999999999993" customHeight="1">
      <c r="B19" s="159"/>
      <c r="C19" s="159"/>
      <c r="D19" s="159"/>
      <c r="E19" s="159"/>
      <c r="F19" s="210"/>
      <c r="G19" s="210"/>
      <c r="H19" s="210"/>
      <c r="I19" s="210"/>
      <c r="J19" s="211"/>
      <c r="K19" s="211"/>
      <c r="L19" s="211"/>
      <c r="M19" s="211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7"/>
      <c r="Y19" s="24"/>
      <c r="Z19" s="25"/>
      <c r="AA19" s="25"/>
      <c r="AB19" s="25"/>
      <c r="AC19" s="25"/>
      <c r="AD19" s="26"/>
      <c r="AE19" s="156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8"/>
    </row>
    <row r="20" spans="2:44" ht="6.95" customHeight="1">
      <c r="B20" s="6"/>
      <c r="C20" s="6"/>
      <c r="D20" s="6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24"/>
      <c r="Z20" s="25"/>
      <c r="AA20" s="25"/>
      <c r="AB20" s="25"/>
      <c r="AC20" s="25"/>
      <c r="AD20" s="26"/>
      <c r="AE20" s="156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8"/>
    </row>
    <row r="21" spans="2:44" ht="6.95" customHeight="1" thickBot="1">
      <c r="B21" s="6"/>
      <c r="C21" s="6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24"/>
      <c r="Z21" s="25"/>
      <c r="AA21" s="25"/>
      <c r="AB21" s="25"/>
      <c r="AC21" s="25"/>
      <c r="AD21" s="26"/>
      <c r="AE21" s="185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7"/>
    </row>
    <row r="22" spans="2:44" ht="9.9499999999999993" customHeight="1">
      <c r="B22" s="273" t="s">
        <v>25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 t="s">
        <v>11</v>
      </c>
      <c r="O22" s="181"/>
      <c r="P22" s="181"/>
      <c r="Q22" s="181" t="s">
        <v>10</v>
      </c>
      <c r="R22" s="181"/>
      <c r="S22" s="181"/>
      <c r="T22" s="181"/>
      <c r="U22" s="181"/>
      <c r="V22" s="181"/>
      <c r="W22" s="182"/>
      <c r="X22" s="7"/>
      <c r="Y22" s="24"/>
      <c r="Z22" s="25"/>
      <c r="AA22" s="25"/>
      <c r="AB22" s="25"/>
      <c r="AC22" s="25"/>
      <c r="AD22" s="26"/>
      <c r="AE22" s="185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7"/>
    </row>
    <row r="23" spans="2:44" ht="9.9499999999999993" customHeight="1">
      <c r="B23" s="274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4"/>
      <c r="X23" s="7"/>
      <c r="Y23" s="207" t="s">
        <v>38</v>
      </c>
      <c r="Z23" s="208"/>
      <c r="AA23" s="208"/>
      <c r="AB23" s="208"/>
      <c r="AC23" s="208"/>
      <c r="AD23" s="209"/>
      <c r="AE23" s="185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7"/>
    </row>
    <row r="24" spans="2:44" ht="9.9499999999999993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81">
        <v>0.1</v>
      </c>
      <c r="O24" s="281"/>
      <c r="P24" s="281"/>
      <c r="Q24" s="269" t="str">
        <f>IF(B24=0,"",ROUNDDOWN(B24/(1+N24)*N24,0))</f>
        <v/>
      </c>
      <c r="R24" s="269"/>
      <c r="S24" s="269"/>
      <c r="T24" s="269"/>
      <c r="U24" s="269"/>
      <c r="V24" s="269"/>
      <c r="W24" s="270"/>
      <c r="X24" s="7"/>
      <c r="Y24" s="207"/>
      <c r="Z24" s="208"/>
      <c r="AA24" s="208"/>
      <c r="AB24" s="208"/>
      <c r="AC24" s="208"/>
      <c r="AD24" s="209"/>
      <c r="AE24" s="185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7"/>
    </row>
    <row r="25" spans="2:44" ht="9.9499999999999993" customHeight="1">
      <c r="B25" s="265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81"/>
      <c r="O25" s="281"/>
      <c r="P25" s="281"/>
      <c r="Q25" s="269"/>
      <c r="R25" s="269"/>
      <c r="S25" s="269"/>
      <c r="T25" s="269"/>
      <c r="U25" s="269"/>
      <c r="V25" s="269"/>
      <c r="W25" s="270"/>
      <c r="X25" s="7"/>
      <c r="Y25" s="24"/>
      <c r="Z25" s="25"/>
      <c r="AA25" s="25"/>
      <c r="AB25" s="25"/>
      <c r="AC25" s="25"/>
      <c r="AD25" s="26"/>
      <c r="AE25" s="185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7"/>
    </row>
    <row r="26" spans="2:44" ht="9.9499999999999993" customHeight="1" thickBot="1">
      <c r="B26" s="267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82"/>
      <c r="O26" s="282"/>
      <c r="P26" s="282"/>
      <c r="Q26" s="271"/>
      <c r="R26" s="271"/>
      <c r="S26" s="271"/>
      <c r="T26" s="271"/>
      <c r="U26" s="271"/>
      <c r="V26" s="271"/>
      <c r="W26" s="272"/>
      <c r="X26" s="7"/>
      <c r="Y26" s="24"/>
      <c r="Z26" s="25"/>
      <c r="AA26" s="25"/>
      <c r="AB26" s="25"/>
      <c r="AC26" s="25"/>
      <c r="AD26" s="26"/>
      <c r="AE26" s="185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7"/>
    </row>
    <row r="27" spans="2:44" ht="6.95" customHeight="1">
      <c r="B27" s="273" t="s">
        <v>80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 t="s">
        <v>11</v>
      </c>
      <c r="O27" s="181"/>
      <c r="P27" s="181"/>
      <c r="Q27" s="181" t="s">
        <v>10</v>
      </c>
      <c r="R27" s="181"/>
      <c r="S27" s="181"/>
      <c r="T27" s="181"/>
      <c r="U27" s="181"/>
      <c r="V27" s="181"/>
      <c r="W27" s="182"/>
      <c r="X27" s="5"/>
      <c r="Y27" s="444" t="s">
        <v>75</v>
      </c>
      <c r="Z27" s="445"/>
      <c r="AA27" s="445"/>
      <c r="AB27" s="445"/>
      <c r="AC27" s="445"/>
      <c r="AD27" s="446"/>
      <c r="AE27" s="188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90"/>
    </row>
    <row r="28" spans="2:44" ht="6.95" customHeight="1">
      <c r="B28" s="274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  <c r="X28" s="5"/>
      <c r="Y28" s="444"/>
      <c r="Z28" s="445"/>
      <c r="AA28" s="445"/>
      <c r="AB28" s="445"/>
      <c r="AC28" s="445"/>
      <c r="AD28" s="446"/>
      <c r="AE28" s="188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90"/>
    </row>
    <row r="29" spans="2:44" ht="6.95" customHeight="1">
      <c r="B29" s="447">
        <v>0</v>
      </c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194">
        <v>0.1</v>
      </c>
      <c r="O29" s="194"/>
      <c r="P29" s="194"/>
      <c r="Q29" s="196" t="str">
        <f>IF(B29=0,"",ROUNDDOWN(B29/(1+N29)*N29,0))</f>
        <v/>
      </c>
      <c r="R29" s="196"/>
      <c r="S29" s="196"/>
      <c r="T29" s="196"/>
      <c r="U29" s="196"/>
      <c r="V29" s="196"/>
      <c r="W29" s="197"/>
      <c r="X29" s="5"/>
      <c r="Y29" s="27"/>
      <c r="Z29" s="28"/>
      <c r="AA29" s="28"/>
      <c r="AB29" s="28"/>
      <c r="AC29" s="28"/>
      <c r="AD29" s="29"/>
      <c r="AE29" s="191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3"/>
    </row>
    <row r="30" spans="2:44" ht="6.95" customHeight="1">
      <c r="B30" s="447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194"/>
      <c r="O30" s="194"/>
      <c r="P30" s="194"/>
      <c r="Q30" s="196"/>
      <c r="R30" s="196"/>
      <c r="S30" s="196"/>
      <c r="T30" s="196"/>
      <c r="U30" s="196"/>
      <c r="V30" s="196"/>
      <c r="W30" s="197"/>
      <c r="X30" s="6"/>
      <c r="Y30" s="159" t="s">
        <v>27</v>
      </c>
      <c r="Z30" s="159"/>
      <c r="AA30" s="159"/>
      <c r="AB30" s="159"/>
      <c r="AC30" s="159"/>
      <c r="AD30" s="159"/>
      <c r="AE30" s="200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2"/>
    </row>
    <row r="31" spans="2:44" ht="6.95" customHeight="1" thickBot="1">
      <c r="B31" s="449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195"/>
      <c r="O31" s="195"/>
      <c r="P31" s="195"/>
      <c r="Q31" s="198"/>
      <c r="R31" s="198"/>
      <c r="S31" s="198"/>
      <c r="T31" s="198"/>
      <c r="U31" s="198"/>
      <c r="V31" s="198"/>
      <c r="W31" s="199"/>
      <c r="X31" s="6"/>
      <c r="Y31" s="159"/>
      <c r="Z31" s="159"/>
      <c r="AA31" s="159"/>
      <c r="AB31" s="159"/>
      <c r="AC31" s="159"/>
      <c r="AD31" s="159"/>
      <c r="AE31" s="203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5"/>
    </row>
    <row r="32" spans="2:44" ht="6.95" customHeight="1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2"/>
      <c r="O32" s="12"/>
      <c r="P32" s="12"/>
      <c r="Q32" s="10"/>
      <c r="R32" s="10"/>
      <c r="S32" s="10"/>
      <c r="T32" s="10"/>
      <c r="U32" s="10"/>
      <c r="V32" s="10"/>
      <c r="W32" s="10"/>
      <c r="X32" s="6"/>
      <c r="Y32" s="6"/>
      <c r="Z32" s="6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4"/>
      <c r="AN32" s="4"/>
      <c r="AO32" s="4"/>
      <c r="AP32" s="4"/>
      <c r="AQ32" s="4"/>
      <c r="AR32" s="4"/>
    </row>
    <row r="33" spans="2:44" ht="6.95" customHeight="1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/>
      <c r="O33" s="12"/>
      <c r="P33" s="12"/>
      <c r="Q33" s="10"/>
      <c r="R33" s="10"/>
      <c r="S33" s="10"/>
      <c r="T33" s="10"/>
      <c r="U33" s="10"/>
      <c r="V33" s="10"/>
      <c r="W33" s="10"/>
      <c r="X33" s="6"/>
      <c r="Y33" s="6"/>
      <c r="Z33" s="6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4"/>
      <c r="AN33" s="4"/>
      <c r="AO33" s="4"/>
      <c r="AP33" s="4"/>
      <c r="AQ33" s="4"/>
      <c r="AR33" s="4"/>
    </row>
    <row r="34" spans="2:44" ht="6.95" customHeight="1" thickBo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4"/>
      <c r="AN34" s="4"/>
      <c r="AO34" s="4"/>
      <c r="AP34" s="4"/>
      <c r="AQ34" s="4"/>
      <c r="AR34" s="4"/>
    </row>
    <row r="35" spans="2:44" ht="6.95" customHeight="1" thickTop="1">
      <c r="B35" s="275" t="s">
        <v>12</v>
      </c>
      <c r="C35" s="275"/>
      <c r="D35" s="275"/>
      <c r="E35" s="275"/>
      <c r="F35" s="275"/>
      <c r="G35" s="275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5" t="s">
        <v>13</v>
      </c>
      <c r="S35" s="275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5"/>
      <c r="AE35" s="432" t="s">
        <v>19</v>
      </c>
      <c r="AF35" s="433"/>
      <c r="AG35" s="433"/>
      <c r="AH35" s="433"/>
      <c r="AI35" s="438" t="str">
        <f>IF(B48=100%,"〇"," ")</f>
        <v xml:space="preserve"> </v>
      </c>
      <c r="AJ35" s="438"/>
      <c r="AK35" s="439"/>
      <c r="AL35" s="5"/>
      <c r="AM35" s="5"/>
      <c r="AN35" s="4"/>
      <c r="AO35" s="4"/>
      <c r="AP35" s="4"/>
      <c r="AQ35" s="4"/>
      <c r="AR35" s="4"/>
    </row>
    <row r="36" spans="2:44" ht="6.95" customHeight="1">
      <c r="B36" s="276"/>
      <c r="C36" s="276"/>
      <c r="D36" s="276"/>
      <c r="E36" s="276"/>
      <c r="F36" s="276"/>
      <c r="G36" s="276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6"/>
      <c r="S36" s="276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5"/>
      <c r="AE36" s="434"/>
      <c r="AF36" s="435"/>
      <c r="AG36" s="435"/>
      <c r="AH36" s="435"/>
      <c r="AI36" s="440"/>
      <c r="AJ36" s="440"/>
      <c r="AK36" s="441"/>
      <c r="AL36" s="5"/>
      <c r="AM36" s="5"/>
      <c r="AN36" s="4"/>
      <c r="AO36" s="4"/>
      <c r="AP36" s="4"/>
      <c r="AQ36" s="4"/>
      <c r="AR36" s="4"/>
    </row>
    <row r="37" spans="2:44" ht="6.95" customHeight="1" thickBot="1">
      <c r="B37" s="277"/>
      <c r="C37" s="277"/>
      <c r="D37" s="277"/>
      <c r="E37" s="277"/>
      <c r="F37" s="277"/>
      <c r="G37" s="277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77"/>
      <c r="S37" s="277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4"/>
      <c r="AE37" s="436"/>
      <c r="AF37" s="437"/>
      <c r="AG37" s="437"/>
      <c r="AH37" s="437"/>
      <c r="AI37" s="442"/>
      <c r="AJ37" s="442"/>
      <c r="AK37" s="443"/>
      <c r="AL37" s="5"/>
      <c r="AM37" s="5"/>
      <c r="AN37" s="4"/>
      <c r="AO37" s="4"/>
      <c r="AP37" s="4"/>
      <c r="AQ37" s="4"/>
      <c r="AR37" s="4"/>
    </row>
    <row r="38" spans="2:44" ht="6.95" customHeight="1" thickTop="1" thickBot="1"/>
    <row r="39" spans="2:44" ht="9.9499999999999993" customHeight="1">
      <c r="B39" s="248" t="s">
        <v>8</v>
      </c>
      <c r="C39" s="248"/>
      <c r="D39" s="248"/>
      <c r="E39" s="248"/>
      <c r="F39" s="248"/>
      <c r="G39" s="248"/>
      <c r="H39" s="248"/>
      <c r="I39" s="248"/>
      <c r="J39" s="248"/>
      <c r="K39" s="251" t="str">
        <f>IF(B24="","",B24-B29)</f>
        <v/>
      </c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</row>
    <row r="40" spans="2:44" ht="9.9499999999999993" customHeight="1">
      <c r="B40" s="249"/>
      <c r="C40" s="249"/>
      <c r="D40" s="249"/>
      <c r="E40" s="249"/>
      <c r="F40" s="249"/>
      <c r="G40" s="249"/>
      <c r="H40" s="249"/>
      <c r="I40" s="249"/>
      <c r="J40" s="249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Z40" s="255" t="s">
        <v>89</v>
      </c>
      <c r="AA40" s="256"/>
      <c r="AB40" s="256"/>
      <c r="AC40" s="256"/>
      <c r="AD40" s="259"/>
      <c r="AE40" s="260"/>
      <c r="AF40" s="261"/>
    </row>
    <row r="41" spans="2:44" ht="9.9499999999999993" customHeight="1" thickBot="1">
      <c r="B41" s="250"/>
      <c r="C41" s="250"/>
      <c r="D41" s="250"/>
      <c r="E41" s="250"/>
      <c r="F41" s="250"/>
      <c r="G41" s="250"/>
      <c r="H41" s="250"/>
      <c r="I41" s="250"/>
      <c r="J41" s="250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Z41" s="257"/>
      <c r="AA41" s="258"/>
      <c r="AB41" s="258"/>
      <c r="AC41" s="258"/>
      <c r="AD41" s="262"/>
      <c r="AE41" s="263"/>
      <c r="AF41" s="264"/>
    </row>
    <row r="42" spans="2:44" ht="6.9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2:44" ht="6.9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2:44" ht="6.95" customHeight="1">
      <c r="C44" s="6"/>
      <c r="D44" s="6"/>
      <c r="E44" s="6"/>
      <c r="F44" s="6"/>
      <c r="G44" s="6"/>
      <c r="H44" s="6"/>
      <c r="I44" s="430" t="s">
        <v>26</v>
      </c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0"/>
      <c r="X44" s="430"/>
      <c r="Y44" s="430"/>
      <c r="Z44" s="430"/>
      <c r="AA44" s="430"/>
      <c r="AB44" s="430"/>
      <c r="AC44" s="430"/>
      <c r="AD44" s="43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2:44" ht="6.95" customHeight="1" thickBot="1">
      <c r="B45" s="6"/>
      <c r="C45" s="6"/>
      <c r="D45" s="6"/>
      <c r="E45" s="6"/>
      <c r="F45" s="6"/>
      <c r="G45" s="6"/>
      <c r="H45" s="6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  <c r="AB45" s="431"/>
      <c r="AC45" s="431"/>
      <c r="AD45" s="431"/>
      <c r="AE45" s="16"/>
      <c r="AF45" s="16"/>
      <c r="AG45" s="16"/>
      <c r="AH45" s="16"/>
      <c r="AI45" s="16"/>
      <c r="AJ45" s="16"/>
      <c r="AK45" s="16"/>
      <c r="AM45" s="16"/>
      <c r="AN45" s="16"/>
      <c r="AO45" s="16"/>
      <c r="AP45" s="16"/>
      <c r="AQ45" s="16"/>
    </row>
    <row r="46" spans="2:44" ht="6.95" customHeight="1" thickTop="1">
      <c r="B46" s="335" t="s">
        <v>29</v>
      </c>
      <c r="C46" s="336"/>
      <c r="D46" s="336"/>
      <c r="E46" s="336"/>
      <c r="F46" s="336"/>
      <c r="G46" s="336"/>
      <c r="H46" s="337"/>
      <c r="I46" s="341" t="s">
        <v>15</v>
      </c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314"/>
      <c r="V46" s="343" t="s">
        <v>9</v>
      </c>
      <c r="W46" s="344"/>
      <c r="X46" s="345"/>
      <c r="Y46" s="224" t="s">
        <v>10</v>
      </c>
      <c r="Z46" s="225"/>
      <c r="AA46" s="225"/>
      <c r="AB46" s="225"/>
      <c r="AC46" s="225"/>
      <c r="AD46" s="418"/>
      <c r="AE46" s="419" t="s">
        <v>88</v>
      </c>
      <c r="AF46" s="420"/>
      <c r="AG46" s="421"/>
      <c r="AH46" s="425" t="s">
        <v>14</v>
      </c>
      <c r="AI46" s="426"/>
      <c r="AJ46" s="426"/>
      <c r="AK46" s="426"/>
      <c r="AL46" s="426"/>
      <c r="AM46" s="426"/>
      <c r="AN46" s="426"/>
      <c r="AO46" s="426"/>
      <c r="AP46" s="426"/>
      <c r="AQ46" s="427"/>
    </row>
    <row r="47" spans="2:44" ht="6.95" customHeight="1" thickBot="1">
      <c r="B47" s="338"/>
      <c r="C47" s="339"/>
      <c r="D47" s="339"/>
      <c r="E47" s="339"/>
      <c r="F47" s="339"/>
      <c r="G47" s="339"/>
      <c r="H47" s="340"/>
      <c r="I47" s="342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316"/>
      <c r="V47" s="346"/>
      <c r="W47" s="347"/>
      <c r="X47" s="348"/>
      <c r="Y47" s="227"/>
      <c r="Z47" s="228"/>
      <c r="AA47" s="228"/>
      <c r="AB47" s="228"/>
      <c r="AC47" s="228"/>
      <c r="AD47" s="293"/>
      <c r="AE47" s="422"/>
      <c r="AF47" s="423"/>
      <c r="AG47" s="424"/>
      <c r="AH47" s="428"/>
      <c r="AI47" s="324"/>
      <c r="AJ47" s="324"/>
      <c r="AK47" s="324"/>
      <c r="AL47" s="324"/>
      <c r="AM47" s="324"/>
      <c r="AN47" s="324"/>
      <c r="AO47" s="324"/>
      <c r="AP47" s="324"/>
      <c r="AQ47" s="429"/>
    </row>
    <row r="48" spans="2:44" ht="12" customHeight="1" thickTop="1">
      <c r="B48" s="373"/>
      <c r="C48" s="374"/>
      <c r="D48" s="374"/>
      <c r="E48" s="374"/>
      <c r="F48" s="374"/>
      <c r="G48" s="374"/>
      <c r="H48" s="375"/>
      <c r="I48" s="379" t="str">
        <f>IF(B24=0,"",ROUNDDOWN(K39*B48,0))</f>
        <v/>
      </c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1"/>
      <c r="V48" s="230">
        <v>0.1</v>
      </c>
      <c r="W48" s="231"/>
      <c r="X48" s="232"/>
      <c r="Y48" s="391" t="str">
        <f>IF(I48="","",ROUNDDOWN(I48/(1+V48)*V48,0))</f>
        <v/>
      </c>
      <c r="Z48" s="392"/>
      <c r="AA48" s="392"/>
      <c r="AB48" s="392"/>
      <c r="AC48" s="392"/>
      <c r="AD48" s="393"/>
      <c r="AE48" s="400" t="str">
        <f>IF(AD40="","",IF(AI35="〇",100%,AD40))</f>
        <v/>
      </c>
      <c r="AF48" s="401"/>
      <c r="AG48" s="402"/>
      <c r="AH48" s="409" t="str">
        <f>IF(B48=0,"",ROUNDDOWN(ROUNDDOWN(AE48,2)*I48,0))</f>
        <v/>
      </c>
      <c r="AI48" s="410"/>
      <c r="AJ48" s="410"/>
      <c r="AK48" s="410"/>
      <c r="AL48" s="410"/>
      <c r="AM48" s="410"/>
      <c r="AN48" s="410"/>
      <c r="AO48" s="410"/>
      <c r="AP48" s="410"/>
      <c r="AQ48" s="411"/>
    </row>
    <row r="49" spans="2:43" ht="12" customHeight="1">
      <c r="B49" s="373"/>
      <c r="C49" s="374"/>
      <c r="D49" s="374"/>
      <c r="E49" s="374"/>
      <c r="F49" s="374"/>
      <c r="G49" s="374"/>
      <c r="H49" s="375"/>
      <c r="I49" s="382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4"/>
      <c r="V49" s="233"/>
      <c r="W49" s="234"/>
      <c r="X49" s="235"/>
      <c r="Y49" s="394"/>
      <c r="Z49" s="395"/>
      <c r="AA49" s="395"/>
      <c r="AB49" s="395"/>
      <c r="AC49" s="395"/>
      <c r="AD49" s="396"/>
      <c r="AE49" s="403"/>
      <c r="AF49" s="404"/>
      <c r="AG49" s="405"/>
      <c r="AH49" s="412"/>
      <c r="AI49" s="413"/>
      <c r="AJ49" s="413"/>
      <c r="AK49" s="413"/>
      <c r="AL49" s="413"/>
      <c r="AM49" s="413"/>
      <c r="AN49" s="413"/>
      <c r="AO49" s="413"/>
      <c r="AP49" s="413"/>
      <c r="AQ49" s="414"/>
    </row>
    <row r="50" spans="2:43" ht="12" customHeight="1" thickBot="1">
      <c r="B50" s="376"/>
      <c r="C50" s="377"/>
      <c r="D50" s="377"/>
      <c r="E50" s="377"/>
      <c r="F50" s="377"/>
      <c r="G50" s="377"/>
      <c r="H50" s="378"/>
      <c r="I50" s="385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7"/>
      <c r="V50" s="388"/>
      <c r="W50" s="389"/>
      <c r="X50" s="390"/>
      <c r="Y50" s="397"/>
      <c r="Z50" s="398"/>
      <c r="AA50" s="398"/>
      <c r="AB50" s="398"/>
      <c r="AC50" s="398"/>
      <c r="AD50" s="399"/>
      <c r="AE50" s="406"/>
      <c r="AF50" s="407"/>
      <c r="AG50" s="408"/>
      <c r="AH50" s="415"/>
      <c r="AI50" s="416"/>
      <c r="AJ50" s="416"/>
      <c r="AK50" s="416"/>
      <c r="AL50" s="416"/>
      <c r="AM50" s="416"/>
      <c r="AN50" s="416"/>
      <c r="AO50" s="416"/>
      <c r="AP50" s="416"/>
      <c r="AQ50" s="417"/>
    </row>
    <row r="51" spans="2:43" ht="9.75" customHeight="1" thickTop="1">
      <c r="B51" s="23" t="s">
        <v>36</v>
      </c>
      <c r="C51" s="42"/>
      <c r="D51" s="42"/>
      <c r="E51" s="4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42"/>
      <c r="T51" s="42"/>
      <c r="U51" s="42"/>
      <c r="V51" s="20"/>
      <c r="W51" s="20"/>
      <c r="X51" s="20"/>
      <c r="Y51" s="20"/>
      <c r="Z51" s="20"/>
      <c r="AA51" s="20"/>
      <c r="AB51" s="22"/>
      <c r="AC51" s="22"/>
      <c r="AD51" s="22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2:43">
      <c r="B52" s="23"/>
      <c r="C52" s="6"/>
      <c r="D52" s="6"/>
      <c r="E52" s="6"/>
      <c r="I52" s="430" t="s">
        <v>17</v>
      </c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2:43" ht="6.95" customHeight="1">
      <c r="B53" s="6"/>
      <c r="C53" s="6"/>
      <c r="D53" s="6"/>
      <c r="E53" s="6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2:43" ht="6.95" customHeight="1">
      <c r="B54" s="14"/>
      <c r="C54" s="14"/>
      <c r="D54" s="14"/>
      <c r="E54" s="14"/>
      <c r="I54" s="349" t="s">
        <v>15</v>
      </c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50"/>
      <c r="V54" s="317" t="s">
        <v>9</v>
      </c>
      <c r="W54" s="318"/>
      <c r="X54" s="350"/>
      <c r="Y54" s="317" t="s">
        <v>10</v>
      </c>
      <c r="Z54" s="318"/>
      <c r="AA54" s="318"/>
      <c r="AB54" s="318"/>
      <c r="AC54" s="318"/>
      <c r="AD54" s="319"/>
      <c r="AE54" s="320" t="s">
        <v>16</v>
      </c>
      <c r="AF54" s="321"/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2"/>
    </row>
    <row r="55" spans="2:43" ht="6.95" customHeight="1">
      <c r="B55" s="14"/>
      <c r="C55" s="14"/>
      <c r="D55" s="14"/>
      <c r="E55" s="14"/>
      <c r="I55" s="292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316"/>
      <c r="V55" s="227"/>
      <c r="W55" s="228"/>
      <c r="X55" s="316"/>
      <c r="Y55" s="227"/>
      <c r="Z55" s="228"/>
      <c r="AA55" s="228"/>
      <c r="AB55" s="228"/>
      <c r="AC55" s="228"/>
      <c r="AD55" s="293"/>
      <c r="AE55" s="323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5"/>
    </row>
    <row r="56" spans="2:43" ht="6.95" customHeight="1">
      <c r="B56" s="13"/>
      <c r="C56" s="13"/>
      <c r="D56" s="13"/>
      <c r="E56" s="13"/>
      <c r="I56" s="326">
        <f>IF(AE56=0,0,ROUNDUP(AE56/AD40,0))</f>
        <v>0</v>
      </c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8"/>
      <c r="V56" s="230">
        <v>0.1</v>
      </c>
      <c r="W56" s="231"/>
      <c r="X56" s="232"/>
      <c r="Y56" s="239">
        <f>IF(I56="",0,ROUNDDOWN(I56/(1+V56)*V56,0))</f>
        <v>0</v>
      </c>
      <c r="Z56" s="240"/>
      <c r="AA56" s="240"/>
      <c r="AB56" s="240"/>
      <c r="AC56" s="240"/>
      <c r="AD56" s="241"/>
      <c r="AE56" s="482"/>
      <c r="AF56" s="483"/>
      <c r="AG56" s="483"/>
      <c r="AH56" s="483"/>
      <c r="AI56" s="483"/>
      <c r="AJ56" s="483"/>
      <c r="AK56" s="483"/>
      <c r="AL56" s="483"/>
      <c r="AM56" s="483"/>
      <c r="AN56" s="483"/>
      <c r="AO56" s="483"/>
      <c r="AP56" s="483"/>
      <c r="AQ56" s="484"/>
    </row>
    <row r="57" spans="2:43" ht="6.95" customHeight="1">
      <c r="B57" s="13"/>
      <c r="C57" s="13"/>
      <c r="D57" s="13"/>
      <c r="E57" s="13"/>
      <c r="I57" s="329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1"/>
      <c r="V57" s="233"/>
      <c r="W57" s="234"/>
      <c r="X57" s="235"/>
      <c r="Y57" s="242"/>
      <c r="Z57" s="243"/>
      <c r="AA57" s="243"/>
      <c r="AB57" s="243"/>
      <c r="AC57" s="243"/>
      <c r="AD57" s="244"/>
      <c r="AE57" s="485"/>
      <c r="AF57" s="486"/>
      <c r="AG57" s="486"/>
      <c r="AH57" s="486"/>
      <c r="AI57" s="486"/>
      <c r="AJ57" s="486"/>
      <c r="AK57" s="486"/>
      <c r="AL57" s="486"/>
      <c r="AM57" s="486"/>
      <c r="AN57" s="486"/>
      <c r="AO57" s="486"/>
      <c r="AP57" s="486"/>
      <c r="AQ57" s="487"/>
    </row>
    <row r="58" spans="2:43" ht="6.95" customHeight="1">
      <c r="B58" s="13"/>
      <c r="C58" s="13"/>
      <c r="D58" s="13"/>
      <c r="E58" s="13"/>
      <c r="I58" s="332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4"/>
      <c r="V58" s="236"/>
      <c r="W58" s="237"/>
      <c r="X58" s="238"/>
      <c r="Y58" s="245"/>
      <c r="Z58" s="246"/>
      <c r="AA58" s="246"/>
      <c r="AB58" s="246"/>
      <c r="AC58" s="246"/>
      <c r="AD58" s="247"/>
      <c r="AE58" s="488"/>
      <c r="AF58" s="489"/>
      <c r="AG58" s="489"/>
      <c r="AH58" s="489"/>
      <c r="AI58" s="489"/>
      <c r="AJ58" s="489"/>
      <c r="AK58" s="489"/>
      <c r="AL58" s="489"/>
      <c r="AM58" s="489"/>
      <c r="AN58" s="489"/>
      <c r="AO58" s="489"/>
      <c r="AP58" s="489"/>
      <c r="AQ58" s="490"/>
    </row>
    <row r="59" spans="2:43" ht="11.25" customHeight="1" thickBot="1">
      <c r="B59" s="42"/>
      <c r="C59" s="42"/>
      <c r="D59" s="42"/>
      <c r="E59" s="4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42"/>
      <c r="T59" s="42"/>
      <c r="U59" s="42"/>
      <c r="V59" s="20"/>
      <c r="W59" s="20"/>
      <c r="X59" s="20"/>
      <c r="Y59" s="20"/>
      <c r="Z59" s="20"/>
      <c r="AA59" s="20"/>
      <c r="AB59" s="11"/>
      <c r="AC59" s="11"/>
      <c r="AD59" s="11"/>
      <c r="AE59" s="20"/>
      <c r="AF59" s="20"/>
      <c r="AG59" s="20"/>
      <c r="AH59" s="20"/>
      <c r="AI59" s="20"/>
      <c r="AJ59" s="20"/>
      <c r="AK59" s="20"/>
      <c r="AL59" s="20"/>
      <c r="AM59" s="20"/>
      <c r="AN59" s="15"/>
    </row>
    <row r="60" spans="2:43" ht="6.95" customHeight="1">
      <c r="I60" s="303" t="s">
        <v>18</v>
      </c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4"/>
      <c r="AE60" s="307" t="s">
        <v>74</v>
      </c>
      <c r="AF60" s="308"/>
      <c r="AG60" s="308"/>
      <c r="AH60" s="308"/>
      <c r="AI60" s="308"/>
      <c r="AJ60" s="308"/>
      <c r="AK60" s="308"/>
      <c r="AL60" s="308"/>
      <c r="AM60" s="308"/>
      <c r="AN60" s="308"/>
      <c r="AO60" s="308"/>
      <c r="AP60" s="308"/>
      <c r="AQ60" s="309"/>
    </row>
    <row r="61" spans="2:43" ht="6.95" customHeight="1" thickBot="1"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6"/>
      <c r="AE61" s="310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2"/>
    </row>
    <row r="62" spans="2:43" ht="6.95" customHeight="1">
      <c r="I62" s="313" t="s">
        <v>15</v>
      </c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314"/>
      <c r="V62" s="224" t="s">
        <v>9</v>
      </c>
      <c r="W62" s="225"/>
      <c r="X62" s="314"/>
      <c r="Y62" s="224" t="s">
        <v>10</v>
      </c>
      <c r="Z62" s="225"/>
      <c r="AA62" s="225"/>
      <c r="AB62" s="225"/>
      <c r="AC62" s="225"/>
      <c r="AD62" s="226"/>
      <c r="AE62" s="491" t="str">
        <f>IF(AH48="","",ROUNDDOWN(AH48-AE56,0))</f>
        <v/>
      </c>
      <c r="AF62" s="492"/>
      <c r="AG62" s="492"/>
      <c r="AH62" s="492"/>
      <c r="AI62" s="492"/>
      <c r="AJ62" s="492"/>
      <c r="AK62" s="492"/>
      <c r="AL62" s="492"/>
      <c r="AM62" s="492"/>
      <c r="AN62" s="492"/>
      <c r="AO62" s="492"/>
      <c r="AP62" s="492"/>
      <c r="AQ62" s="493"/>
    </row>
    <row r="63" spans="2:43" ht="6.95" customHeight="1">
      <c r="I63" s="315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316"/>
      <c r="V63" s="227"/>
      <c r="W63" s="228"/>
      <c r="X63" s="316"/>
      <c r="Y63" s="227"/>
      <c r="Z63" s="228"/>
      <c r="AA63" s="228"/>
      <c r="AB63" s="228"/>
      <c r="AC63" s="228"/>
      <c r="AD63" s="229"/>
      <c r="AE63" s="494"/>
      <c r="AF63" s="495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6"/>
    </row>
    <row r="64" spans="2:43" ht="12" customHeight="1">
      <c r="I64" s="500" t="str">
        <f>IF(B48=0,"",I48-I56)</f>
        <v/>
      </c>
      <c r="J64" s="501"/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2"/>
      <c r="V64" s="230">
        <v>0.1</v>
      </c>
      <c r="W64" s="231"/>
      <c r="X64" s="232"/>
      <c r="Y64" s="391" t="str">
        <f>IF(B48="","",Y48-Y56)</f>
        <v/>
      </c>
      <c r="Z64" s="392"/>
      <c r="AA64" s="392"/>
      <c r="AB64" s="392"/>
      <c r="AC64" s="392"/>
      <c r="AD64" s="509"/>
      <c r="AE64" s="494"/>
      <c r="AF64" s="495"/>
      <c r="AG64" s="495"/>
      <c r="AH64" s="495"/>
      <c r="AI64" s="495"/>
      <c r="AJ64" s="495"/>
      <c r="AK64" s="495"/>
      <c r="AL64" s="495"/>
      <c r="AM64" s="495"/>
      <c r="AN64" s="495"/>
      <c r="AO64" s="495"/>
      <c r="AP64" s="495"/>
      <c r="AQ64" s="496"/>
    </row>
    <row r="65" spans="2:46" ht="12" customHeight="1">
      <c r="I65" s="503"/>
      <c r="J65" s="504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5"/>
      <c r="V65" s="233"/>
      <c r="W65" s="234"/>
      <c r="X65" s="235"/>
      <c r="Y65" s="394"/>
      <c r="Z65" s="395"/>
      <c r="AA65" s="395"/>
      <c r="AB65" s="395"/>
      <c r="AC65" s="395"/>
      <c r="AD65" s="510"/>
      <c r="AE65" s="494"/>
      <c r="AF65" s="495"/>
      <c r="AG65" s="495"/>
      <c r="AH65" s="495"/>
      <c r="AI65" s="495"/>
      <c r="AJ65" s="495"/>
      <c r="AK65" s="495"/>
      <c r="AL65" s="495"/>
      <c r="AM65" s="495"/>
      <c r="AN65" s="495"/>
      <c r="AO65" s="495"/>
      <c r="AP65" s="495"/>
      <c r="AQ65" s="496"/>
    </row>
    <row r="66" spans="2:46" ht="12" customHeight="1" thickBot="1">
      <c r="I66" s="506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8"/>
      <c r="V66" s="388"/>
      <c r="W66" s="389"/>
      <c r="X66" s="390"/>
      <c r="Y66" s="397"/>
      <c r="Z66" s="398"/>
      <c r="AA66" s="398"/>
      <c r="AB66" s="398"/>
      <c r="AC66" s="398"/>
      <c r="AD66" s="511"/>
      <c r="AE66" s="497"/>
      <c r="AF66" s="498"/>
      <c r="AG66" s="498"/>
      <c r="AH66" s="498"/>
      <c r="AI66" s="498"/>
      <c r="AJ66" s="498"/>
      <c r="AK66" s="498"/>
      <c r="AL66" s="498"/>
      <c r="AM66" s="498"/>
      <c r="AN66" s="498"/>
      <c r="AO66" s="498"/>
      <c r="AP66" s="498"/>
      <c r="AQ66" s="499"/>
    </row>
    <row r="67" spans="2:46" ht="6.75" customHeight="1"/>
    <row r="68" spans="2:46" ht="6.95" customHeight="1">
      <c r="C68" s="351" t="s">
        <v>20</v>
      </c>
      <c r="D68" s="352"/>
      <c r="E68" s="349" t="s">
        <v>21</v>
      </c>
      <c r="F68" s="318"/>
      <c r="G68" s="318"/>
      <c r="H68" s="318"/>
      <c r="I68" s="318"/>
      <c r="J68" s="319"/>
      <c r="K68" s="349" t="s">
        <v>22</v>
      </c>
      <c r="L68" s="318"/>
      <c r="M68" s="318"/>
      <c r="N68" s="318"/>
      <c r="O68" s="318"/>
      <c r="P68" s="318"/>
      <c r="Q68" s="318"/>
      <c r="R68" s="318"/>
      <c r="S68" s="319"/>
      <c r="T68" s="349" t="s">
        <v>23</v>
      </c>
      <c r="U68" s="318"/>
      <c r="V68" s="318"/>
      <c r="W68" s="318"/>
      <c r="X68" s="318"/>
      <c r="Y68" s="318"/>
      <c r="Z68" s="318"/>
      <c r="AA68" s="319"/>
      <c r="AI68" s="358" t="s">
        <v>24</v>
      </c>
      <c r="AJ68" s="359"/>
      <c r="AK68" s="359"/>
      <c r="AL68" s="359"/>
      <c r="AM68" s="359"/>
      <c r="AN68" s="359"/>
      <c r="AO68" s="360"/>
      <c r="AP68" s="5"/>
      <c r="AQ68" s="5"/>
      <c r="AR68" s="5"/>
      <c r="AS68" s="5"/>
      <c r="AT68" s="5"/>
    </row>
    <row r="69" spans="2:46" ht="6.95" customHeight="1">
      <c r="C69" s="353"/>
      <c r="D69" s="354"/>
      <c r="E69" s="300"/>
      <c r="F69" s="301"/>
      <c r="G69" s="301"/>
      <c r="H69" s="301"/>
      <c r="I69" s="301"/>
      <c r="J69" s="302"/>
      <c r="K69" s="300"/>
      <c r="L69" s="301"/>
      <c r="M69" s="301"/>
      <c r="N69" s="301"/>
      <c r="O69" s="301"/>
      <c r="P69" s="301"/>
      <c r="Q69" s="301"/>
      <c r="R69" s="301"/>
      <c r="S69" s="302"/>
      <c r="T69" s="300"/>
      <c r="U69" s="301"/>
      <c r="V69" s="301"/>
      <c r="W69" s="301"/>
      <c r="X69" s="301"/>
      <c r="Y69" s="301"/>
      <c r="Z69" s="301"/>
      <c r="AA69" s="302"/>
      <c r="AI69" s="358"/>
      <c r="AJ69" s="359"/>
      <c r="AK69" s="359"/>
      <c r="AL69" s="359"/>
      <c r="AM69" s="359"/>
      <c r="AN69" s="359"/>
      <c r="AO69" s="360"/>
      <c r="AP69" s="5"/>
      <c r="AQ69" s="5"/>
      <c r="AR69" s="5"/>
      <c r="AS69" s="5"/>
      <c r="AT69" s="5"/>
    </row>
    <row r="70" spans="2:46" ht="15" customHeight="1">
      <c r="C70" s="353"/>
      <c r="D70" s="354"/>
      <c r="E70" s="361"/>
      <c r="F70" s="362"/>
      <c r="G70" s="362"/>
      <c r="H70" s="362"/>
      <c r="I70" s="362"/>
      <c r="J70" s="363"/>
      <c r="K70" s="349"/>
      <c r="L70" s="318"/>
      <c r="M70" s="318"/>
      <c r="N70" s="318"/>
      <c r="O70" s="318"/>
      <c r="P70" s="318"/>
      <c r="Q70" s="318"/>
      <c r="R70" s="318"/>
      <c r="S70" s="319"/>
      <c r="T70" s="361"/>
      <c r="U70" s="362"/>
      <c r="V70" s="362"/>
      <c r="W70" s="362"/>
      <c r="X70" s="362"/>
      <c r="Y70" s="362"/>
      <c r="Z70" s="362"/>
      <c r="AA70" s="363"/>
      <c r="AI70" s="364"/>
      <c r="AJ70" s="365"/>
      <c r="AK70" s="365"/>
      <c r="AL70" s="365"/>
      <c r="AM70" s="365"/>
      <c r="AN70" s="365"/>
      <c r="AO70" s="366"/>
      <c r="AP70" s="5"/>
      <c r="AQ70" s="5"/>
      <c r="AR70" s="5"/>
      <c r="AS70" s="5"/>
      <c r="AT70" s="5"/>
    </row>
    <row r="71" spans="2:46" ht="6.95" customHeight="1">
      <c r="C71" s="353"/>
      <c r="D71" s="354"/>
      <c r="E71" s="294"/>
      <c r="F71" s="295"/>
      <c r="G71" s="295"/>
      <c r="H71" s="295"/>
      <c r="I71" s="295"/>
      <c r="J71" s="296"/>
      <c r="K71" s="292"/>
      <c r="L71" s="228"/>
      <c r="M71" s="228"/>
      <c r="N71" s="228"/>
      <c r="O71" s="228"/>
      <c r="P71" s="228"/>
      <c r="Q71" s="228"/>
      <c r="R71" s="228"/>
      <c r="S71" s="293"/>
      <c r="T71" s="294"/>
      <c r="U71" s="295"/>
      <c r="V71" s="295"/>
      <c r="W71" s="295"/>
      <c r="X71" s="295"/>
      <c r="Y71" s="295"/>
      <c r="Z71" s="295"/>
      <c r="AA71" s="296"/>
      <c r="AI71" s="367"/>
      <c r="AJ71" s="368"/>
      <c r="AK71" s="368"/>
      <c r="AL71" s="368"/>
      <c r="AM71" s="368"/>
      <c r="AN71" s="368"/>
      <c r="AO71" s="369"/>
      <c r="AP71" s="5"/>
      <c r="AQ71" s="5"/>
      <c r="AR71" s="5"/>
      <c r="AS71" s="5"/>
      <c r="AT71" s="5"/>
    </row>
    <row r="72" spans="2:46" ht="13.5" customHeight="1">
      <c r="C72" s="353"/>
      <c r="D72" s="354"/>
      <c r="E72" s="294"/>
      <c r="F72" s="295"/>
      <c r="G72" s="295"/>
      <c r="H72" s="295"/>
      <c r="I72" s="295"/>
      <c r="J72" s="296"/>
      <c r="K72" s="289"/>
      <c r="L72" s="290"/>
      <c r="M72" s="290"/>
      <c r="N72" s="290"/>
      <c r="O72" s="290"/>
      <c r="P72" s="290"/>
      <c r="Q72" s="290"/>
      <c r="R72" s="290"/>
      <c r="S72" s="291"/>
      <c r="T72" s="294"/>
      <c r="U72" s="295"/>
      <c r="V72" s="295"/>
      <c r="W72" s="295"/>
      <c r="X72" s="295"/>
      <c r="Y72" s="295"/>
      <c r="Z72" s="295"/>
      <c r="AA72" s="296"/>
      <c r="AI72" s="367"/>
      <c r="AJ72" s="368"/>
      <c r="AK72" s="368"/>
      <c r="AL72" s="368"/>
      <c r="AM72" s="368"/>
      <c r="AN72" s="368"/>
      <c r="AO72" s="369"/>
      <c r="AP72" s="5"/>
      <c r="AQ72" s="5"/>
      <c r="AR72" s="5"/>
      <c r="AS72" s="5"/>
      <c r="AT72" s="5"/>
    </row>
    <row r="73" spans="2:46" ht="6.95" customHeight="1">
      <c r="C73" s="353"/>
      <c r="D73" s="354"/>
      <c r="E73" s="294"/>
      <c r="F73" s="295"/>
      <c r="G73" s="295"/>
      <c r="H73" s="295"/>
      <c r="I73" s="295"/>
      <c r="J73" s="296"/>
      <c r="K73" s="292"/>
      <c r="L73" s="228"/>
      <c r="M73" s="228"/>
      <c r="N73" s="228"/>
      <c r="O73" s="228"/>
      <c r="P73" s="228"/>
      <c r="Q73" s="228"/>
      <c r="R73" s="228"/>
      <c r="S73" s="293"/>
      <c r="T73" s="294"/>
      <c r="U73" s="295"/>
      <c r="V73" s="295"/>
      <c r="W73" s="295"/>
      <c r="X73" s="295"/>
      <c r="Y73" s="295"/>
      <c r="Z73" s="295"/>
      <c r="AA73" s="296"/>
      <c r="AI73" s="367"/>
      <c r="AJ73" s="368"/>
      <c r="AK73" s="368"/>
      <c r="AL73" s="368"/>
      <c r="AM73" s="368"/>
      <c r="AN73" s="368"/>
      <c r="AO73" s="369"/>
      <c r="AP73" s="5"/>
      <c r="AQ73" s="5"/>
      <c r="AR73" s="5"/>
      <c r="AS73" s="5"/>
      <c r="AT73" s="5"/>
    </row>
    <row r="74" spans="2:46" ht="13.5" customHeight="1">
      <c r="C74" s="353"/>
      <c r="D74" s="354"/>
      <c r="E74" s="294"/>
      <c r="F74" s="295"/>
      <c r="G74" s="295"/>
      <c r="H74" s="295"/>
      <c r="I74" s="295"/>
      <c r="J74" s="296"/>
      <c r="K74" s="289"/>
      <c r="L74" s="290"/>
      <c r="M74" s="290"/>
      <c r="N74" s="290"/>
      <c r="O74" s="290"/>
      <c r="P74" s="290"/>
      <c r="Q74" s="290"/>
      <c r="R74" s="290"/>
      <c r="S74" s="291"/>
      <c r="T74" s="294"/>
      <c r="U74" s="295"/>
      <c r="V74" s="295"/>
      <c r="W74" s="295"/>
      <c r="X74" s="295"/>
      <c r="Y74" s="295"/>
      <c r="Z74" s="295"/>
      <c r="AA74" s="296"/>
      <c r="AI74" s="367"/>
      <c r="AJ74" s="368"/>
      <c r="AK74" s="368"/>
      <c r="AL74" s="368"/>
      <c r="AM74" s="368"/>
      <c r="AN74" s="368"/>
      <c r="AO74" s="369"/>
      <c r="AP74" s="5"/>
      <c r="AQ74" s="5"/>
      <c r="AR74" s="5"/>
      <c r="AS74" s="5"/>
      <c r="AT74" s="5"/>
    </row>
    <row r="75" spans="2:46" ht="6.95" customHeight="1">
      <c r="C75" s="353"/>
      <c r="D75" s="354"/>
      <c r="E75" s="294"/>
      <c r="F75" s="295"/>
      <c r="G75" s="295"/>
      <c r="H75" s="295"/>
      <c r="I75" s="295"/>
      <c r="J75" s="296"/>
      <c r="K75" s="292"/>
      <c r="L75" s="228"/>
      <c r="M75" s="228"/>
      <c r="N75" s="228"/>
      <c r="O75" s="228"/>
      <c r="P75" s="228"/>
      <c r="Q75" s="228"/>
      <c r="R75" s="228"/>
      <c r="S75" s="293"/>
      <c r="T75" s="294"/>
      <c r="U75" s="295"/>
      <c r="V75" s="295"/>
      <c r="W75" s="295"/>
      <c r="X75" s="295"/>
      <c r="Y75" s="295"/>
      <c r="Z75" s="295"/>
      <c r="AA75" s="296"/>
      <c r="AI75" s="367"/>
      <c r="AJ75" s="368"/>
      <c r="AK75" s="368"/>
      <c r="AL75" s="368"/>
      <c r="AM75" s="368"/>
      <c r="AN75" s="368"/>
      <c r="AO75" s="369"/>
      <c r="AP75" s="5"/>
      <c r="AQ75" s="5"/>
      <c r="AR75" s="5"/>
      <c r="AS75" s="5"/>
      <c r="AT75" s="5"/>
    </row>
    <row r="76" spans="2:46" ht="13.5" customHeight="1">
      <c r="C76" s="353"/>
      <c r="D76" s="354"/>
      <c r="E76" s="294"/>
      <c r="F76" s="295"/>
      <c r="G76" s="295"/>
      <c r="H76" s="295"/>
      <c r="I76" s="295"/>
      <c r="J76" s="296"/>
      <c r="K76" s="289"/>
      <c r="L76" s="290"/>
      <c r="M76" s="290"/>
      <c r="N76" s="290"/>
      <c r="O76" s="290"/>
      <c r="P76" s="290"/>
      <c r="Q76" s="290"/>
      <c r="R76" s="290"/>
      <c r="S76" s="291"/>
      <c r="T76" s="294"/>
      <c r="U76" s="295"/>
      <c r="V76" s="295"/>
      <c r="W76" s="295"/>
      <c r="X76" s="295"/>
      <c r="Y76" s="295"/>
      <c r="Z76" s="295"/>
      <c r="AA76" s="296"/>
      <c r="AI76" s="370"/>
      <c r="AJ76" s="371"/>
      <c r="AK76" s="371"/>
      <c r="AL76" s="371"/>
      <c r="AM76" s="371"/>
      <c r="AN76" s="371"/>
      <c r="AO76" s="372"/>
    </row>
    <row r="77" spans="2:46" ht="6.95" customHeight="1">
      <c r="C77" s="355"/>
      <c r="D77" s="356"/>
      <c r="E77" s="297"/>
      <c r="F77" s="298"/>
      <c r="G77" s="298"/>
      <c r="H77" s="298"/>
      <c r="I77" s="298"/>
      <c r="J77" s="299"/>
      <c r="K77" s="300"/>
      <c r="L77" s="301"/>
      <c r="M77" s="301"/>
      <c r="N77" s="301"/>
      <c r="O77" s="301"/>
      <c r="P77" s="301"/>
      <c r="Q77" s="301"/>
      <c r="R77" s="301"/>
      <c r="S77" s="302"/>
      <c r="T77" s="297"/>
      <c r="U77" s="298"/>
      <c r="V77" s="298"/>
      <c r="W77" s="298"/>
      <c r="X77" s="298"/>
      <c r="Y77" s="298"/>
      <c r="Z77" s="298"/>
      <c r="AA77" s="299"/>
      <c r="AI77" s="43"/>
      <c r="AJ77" s="43"/>
      <c r="AK77" s="43"/>
      <c r="AL77" s="43"/>
      <c r="AM77" s="43"/>
      <c r="AN77" s="43"/>
    </row>
    <row r="78" spans="2:46" ht="6.95" customHeight="1">
      <c r="C78" s="41"/>
      <c r="D78" s="41"/>
      <c r="E78" s="21"/>
      <c r="F78" s="21"/>
      <c r="G78" s="21"/>
      <c r="H78" s="21"/>
      <c r="I78" s="21"/>
      <c r="J78" s="21"/>
      <c r="K78" s="6"/>
      <c r="L78" s="6"/>
      <c r="M78" s="6"/>
      <c r="N78" s="6"/>
      <c r="O78" s="6"/>
      <c r="P78" s="6"/>
      <c r="Q78" s="6"/>
      <c r="R78" s="6"/>
      <c r="S78" s="6"/>
      <c r="T78" s="18"/>
      <c r="U78" s="18"/>
      <c r="V78" s="18"/>
      <c r="W78" s="18"/>
      <c r="X78" s="18"/>
      <c r="Y78" s="18"/>
      <c r="Z78" s="18"/>
      <c r="AA78" s="18"/>
      <c r="AI78" s="43"/>
      <c r="AJ78" s="43"/>
      <c r="AK78" s="43"/>
      <c r="AL78" s="43"/>
      <c r="AM78" s="43"/>
      <c r="AN78" s="43"/>
    </row>
    <row r="79" spans="2:46" ht="6.95" customHeight="1">
      <c r="B79" s="17" t="s">
        <v>30</v>
      </c>
      <c r="C79" s="17"/>
      <c r="Q79" s="283" t="s">
        <v>44</v>
      </c>
      <c r="R79" s="284"/>
      <c r="S79" s="284"/>
      <c r="T79" s="284"/>
      <c r="U79" s="284"/>
      <c r="V79" s="284"/>
      <c r="W79" s="284"/>
      <c r="X79" s="285"/>
      <c r="Y79" s="33"/>
      <c r="Z79" s="34"/>
      <c r="AA79" s="34"/>
      <c r="AB79" s="34"/>
      <c r="AC79" s="34"/>
      <c r="AD79" s="34"/>
      <c r="AE79" s="35"/>
      <c r="AF79" s="33"/>
      <c r="AG79" s="34"/>
      <c r="AH79" s="34"/>
      <c r="AI79" s="34"/>
      <c r="AJ79" s="34"/>
      <c r="AK79" s="34"/>
      <c r="AL79" s="35"/>
      <c r="AM79" s="283" t="s">
        <v>43</v>
      </c>
      <c r="AN79" s="284"/>
      <c r="AO79" s="284"/>
      <c r="AP79" s="284"/>
      <c r="AQ79" s="284"/>
      <c r="AR79" s="285"/>
    </row>
    <row r="80" spans="2:46" ht="6.95" customHeight="1">
      <c r="B80" s="17" t="s">
        <v>31</v>
      </c>
      <c r="C80" s="17"/>
      <c r="Q80" s="286"/>
      <c r="R80" s="287"/>
      <c r="S80" s="287"/>
      <c r="T80" s="287"/>
      <c r="U80" s="287"/>
      <c r="V80" s="287"/>
      <c r="W80" s="287"/>
      <c r="X80" s="288"/>
      <c r="Y80" s="36"/>
      <c r="Z80" s="37"/>
      <c r="AA80" s="37"/>
      <c r="AB80" s="37"/>
      <c r="AC80" s="37"/>
      <c r="AD80" s="37"/>
      <c r="AE80" s="38"/>
      <c r="AF80" s="36"/>
      <c r="AG80" s="37"/>
      <c r="AH80" s="37"/>
      <c r="AI80" s="37"/>
      <c r="AJ80" s="37"/>
      <c r="AK80" s="37"/>
      <c r="AL80" s="38"/>
      <c r="AM80" s="286"/>
      <c r="AN80" s="287"/>
      <c r="AO80" s="287"/>
      <c r="AP80" s="287"/>
      <c r="AQ80" s="287"/>
      <c r="AR80" s="288"/>
    </row>
    <row r="81" spans="1:48" ht="6.95" customHeight="1">
      <c r="B81" s="17" t="s">
        <v>32</v>
      </c>
      <c r="C81" s="17"/>
      <c r="Q81" s="33"/>
      <c r="R81" s="34"/>
      <c r="S81" s="34"/>
      <c r="T81" s="34"/>
      <c r="U81" s="34"/>
      <c r="V81" s="34"/>
      <c r="W81" s="34"/>
      <c r="X81" s="35"/>
      <c r="Y81" s="33"/>
      <c r="Z81" s="34"/>
      <c r="AA81" s="34"/>
      <c r="AB81" s="34"/>
      <c r="AC81" s="34"/>
      <c r="AD81" s="34"/>
      <c r="AE81" s="35"/>
      <c r="AF81" s="33"/>
      <c r="AG81" s="34"/>
      <c r="AH81" s="34"/>
      <c r="AI81" s="34"/>
      <c r="AJ81" s="34"/>
      <c r="AK81" s="34"/>
      <c r="AL81" s="35"/>
      <c r="AM81" s="33"/>
      <c r="AN81" s="34"/>
      <c r="AO81" s="34"/>
      <c r="AP81" s="34"/>
      <c r="AQ81" s="34"/>
      <c r="AR81" s="35"/>
    </row>
    <row r="82" spans="1:48" ht="6.95" customHeight="1">
      <c r="B82" s="17" t="s">
        <v>33</v>
      </c>
      <c r="C82" s="17"/>
      <c r="Q82" s="39"/>
      <c r="R82" s="5"/>
      <c r="S82" s="5"/>
      <c r="T82" s="5"/>
      <c r="U82" s="5"/>
      <c r="V82" s="5"/>
      <c r="W82" s="5"/>
      <c r="X82" s="40"/>
      <c r="Y82" s="39"/>
      <c r="Z82" s="5"/>
      <c r="AA82" s="5"/>
      <c r="AB82" s="5"/>
      <c r="AC82" s="5"/>
      <c r="AD82" s="5"/>
      <c r="AE82" s="40"/>
      <c r="AF82" s="39"/>
      <c r="AG82" s="5"/>
      <c r="AH82" s="5"/>
      <c r="AI82" s="5"/>
      <c r="AJ82" s="5"/>
      <c r="AK82" s="5"/>
      <c r="AL82" s="40"/>
      <c r="AM82" s="39"/>
      <c r="AN82" s="5"/>
      <c r="AO82" s="5"/>
      <c r="AP82" s="5"/>
      <c r="AQ82" s="5"/>
      <c r="AR82" s="40"/>
    </row>
    <row r="83" spans="1:48" ht="6.95" customHeight="1">
      <c r="Q83" s="39"/>
      <c r="R83" s="5"/>
      <c r="S83" s="5"/>
      <c r="T83" s="5"/>
      <c r="U83" s="5"/>
      <c r="V83" s="5"/>
      <c r="W83" s="5"/>
      <c r="X83" s="40"/>
      <c r="Y83" s="39"/>
      <c r="Z83" s="5"/>
      <c r="AA83" s="5"/>
      <c r="AB83" s="5"/>
      <c r="AC83" s="5"/>
      <c r="AD83" s="5"/>
      <c r="AE83" s="40"/>
      <c r="AF83" s="39"/>
      <c r="AG83" s="5"/>
      <c r="AH83" s="5"/>
      <c r="AI83" s="5"/>
      <c r="AJ83" s="5"/>
      <c r="AK83" s="5"/>
      <c r="AL83" s="40"/>
      <c r="AM83" s="39"/>
      <c r="AN83" s="5"/>
      <c r="AO83" s="5"/>
      <c r="AP83" s="5"/>
      <c r="AQ83" s="5"/>
      <c r="AR83" s="40"/>
    </row>
    <row r="84" spans="1:48" ht="6.95" customHeight="1">
      <c r="Q84" s="39"/>
      <c r="R84" s="5"/>
      <c r="S84" s="5"/>
      <c r="T84" s="5"/>
      <c r="U84" s="5"/>
      <c r="V84" s="5"/>
      <c r="W84" s="5"/>
      <c r="X84" s="40"/>
      <c r="Y84" s="39"/>
      <c r="Z84" s="5"/>
      <c r="AA84" s="5"/>
      <c r="AB84" s="5"/>
      <c r="AC84" s="5"/>
      <c r="AD84" s="5"/>
      <c r="AE84" s="40"/>
      <c r="AF84" s="39"/>
      <c r="AG84" s="5"/>
      <c r="AH84" s="5"/>
      <c r="AI84" s="5"/>
      <c r="AJ84" s="5"/>
      <c r="AK84" s="5"/>
      <c r="AL84" s="40"/>
      <c r="AM84" s="39"/>
      <c r="AN84" s="5"/>
      <c r="AO84" s="5"/>
      <c r="AP84" s="5"/>
      <c r="AQ84" s="5"/>
      <c r="AR84" s="40"/>
    </row>
    <row r="85" spans="1:48" ht="6.95" customHeight="1">
      <c r="Q85" s="39"/>
      <c r="R85" s="5"/>
      <c r="S85" s="5"/>
      <c r="T85" s="5"/>
      <c r="U85" s="5"/>
      <c r="V85" s="5"/>
      <c r="W85" s="5"/>
      <c r="X85" s="40"/>
      <c r="Y85" s="39"/>
      <c r="Z85" s="5"/>
      <c r="AA85" s="5"/>
      <c r="AB85" s="5"/>
      <c r="AC85" s="5"/>
      <c r="AD85" s="5"/>
      <c r="AE85" s="40"/>
      <c r="AF85" s="39"/>
      <c r="AG85" s="5"/>
      <c r="AH85" s="5"/>
      <c r="AI85" s="5"/>
      <c r="AJ85" s="5"/>
      <c r="AK85" s="5"/>
      <c r="AL85" s="40"/>
      <c r="AM85" s="39"/>
      <c r="AN85" s="5"/>
      <c r="AO85" s="5"/>
      <c r="AP85" s="5"/>
      <c r="AQ85" s="5"/>
      <c r="AR85" s="40"/>
    </row>
    <row r="86" spans="1:48" ht="6.95" customHeight="1">
      <c r="Q86" s="39"/>
      <c r="R86" s="5"/>
      <c r="S86" s="5"/>
      <c r="T86" s="5"/>
      <c r="U86" s="5"/>
      <c r="V86" s="5"/>
      <c r="W86" s="5"/>
      <c r="X86" s="40"/>
      <c r="Y86" s="39"/>
      <c r="Z86" s="5"/>
      <c r="AA86" s="5"/>
      <c r="AB86" s="5"/>
      <c r="AC86" s="5"/>
      <c r="AD86" s="5"/>
      <c r="AE86" s="40"/>
      <c r="AF86" s="39"/>
      <c r="AG86" s="5"/>
      <c r="AH86" s="5"/>
      <c r="AI86" s="5"/>
      <c r="AJ86" s="5"/>
      <c r="AK86" s="5"/>
      <c r="AL86" s="40"/>
      <c r="AM86" s="39"/>
      <c r="AN86" s="5"/>
      <c r="AO86" s="5"/>
      <c r="AP86" s="5"/>
      <c r="AQ86" s="5"/>
      <c r="AR86" s="40"/>
    </row>
    <row r="87" spans="1:48" ht="6.95" customHeight="1">
      <c r="B87" s="513" t="s">
        <v>87</v>
      </c>
      <c r="C87" s="513"/>
      <c r="D87" s="513"/>
      <c r="E87" s="513"/>
      <c r="F87" s="513"/>
      <c r="G87" s="513"/>
      <c r="H87" s="513"/>
      <c r="I87" s="513"/>
      <c r="J87" s="513"/>
      <c r="K87" s="513"/>
      <c r="L87" s="513"/>
      <c r="M87" s="513"/>
      <c r="N87" s="513"/>
      <c r="Q87" s="39"/>
      <c r="R87" s="5"/>
      <c r="S87" s="5"/>
      <c r="T87" s="5"/>
      <c r="U87" s="5"/>
      <c r="V87" s="5"/>
      <c r="W87" s="5"/>
      <c r="X87" s="40"/>
      <c r="Y87" s="39"/>
      <c r="Z87" s="5"/>
      <c r="AA87" s="5"/>
      <c r="AB87" s="5"/>
      <c r="AC87" s="5"/>
      <c r="AD87" s="5"/>
      <c r="AE87" s="40"/>
      <c r="AF87" s="39"/>
      <c r="AG87" s="5"/>
      <c r="AH87" s="5"/>
      <c r="AI87" s="5"/>
      <c r="AJ87" s="5"/>
      <c r="AK87" s="5"/>
      <c r="AL87" s="40"/>
      <c r="AM87" s="39"/>
      <c r="AN87" s="5"/>
      <c r="AO87" s="5"/>
      <c r="AP87" s="5"/>
      <c r="AQ87" s="5"/>
      <c r="AR87" s="40"/>
    </row>
    <row r="88" spans="1:48" ht="6.95" customHeight="1"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Q88" s="36"/>
      <c r="R88" s="37"/>
      <c r="S88" s="37"/>
      <c r="T88" s="37"/>
      <c r="U88" s="37"/>
      <c r="V88" s="37"/>
      <c r="W88" s="37"/>
      <c r="X88" s="38"/>
      <c r="Y88" s="36"/>
      <c r="Z88" s="37"/>
      <c r="AA88" s="37"/>
      <c r="AB88" s="37"/>
      <c r="AC88" s="37"/>
      <c r="AD88" s="37"/>
      <c r="AE88" s="38"/>
      <c r="AF88" s="36"/>
      <c r="AG88" s="37"/>
      <c r="AH88" s="37"/>
      <c r="AI88" s="37"/>
      <c r="AJ88" s="37"/>
      <c r="AK88" s="37"/>
      <c r="AL88" s="38"/>
      <c r="AM88" s="36"/>
      <c r="AN88" s="37"/>
      <c r="AO88" s="37"/>
      <c r="AP88" s="37"/>
      <c r="AQ88" s="37"/>
      <c r="AR88" s="38"/>
    </row>
    <row r="89" spans="1:48" ht="12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451" t="str">
        <f>IF(データチェック!C4&lt;&gt;"OK","入力に不備があります！","")</f>
        <v>入力に不備があります！</v>
      </c>
      <c r="AA89" s="451"/>
      <c r="AB89" s="451"/>
      <c r="AC89" s="451"/>
      <c r="AD89" s="451"/>
      <c r="AE89" s="451"/>
      <c r="AF89" s="451"/>
      <c r="AG89" s="451"/>
      <c r="AH89" s="451"/>
      <c r="AI89" s="451"/>
      <c r="AJ89" s="451"/>
      <c r="AK89" s="451"/>
      <c r="AL89" s="451"/>
      <c r="AM89" s="451"/>
      <c r="AN89" s="104"/>
      <c r="AO89" s="104"/>
      <c r="AP89" s="104"/>
      <c r="AQ89" s="104"/>
      <c r="AR89" s="104"/>
      <c r="AV89" s="357"/>
    </row>
    <row r="90" spans="1:48" ht="12" customHeight="1" thickBot="1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1"/>
      <c r="AL90" s="451"/>
      <c r="AM90" s="451"/>
      <c r="AN90" s="104"/>
      <c r="AO90" s="104"/>
      <c r="AP90" s="104"/>
      <c r="AQ90" s="104"/>
      <c r="AR90" s="104"/>
      <c r="AV90" s="357"/>
    </row>
    <row r="91" spans="1:48" ht="9" customHeight="1">
      <c r="A91" s="104"/>
      <c r="B91" s="453" t="s">
        <v>0</v>
      </c>
      <c r="C91" s="453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104"/>
      <c r="P91" s="104"/>
      <c r="Q91" s="105"/>
      <c r="R91" s="105"/>
      <c r="S91" s="454" t="s">
        <v>45</v>
      </c>
      <c r="T91" s="455"/>
      <c r="U91" s="456"/>
      <c r="V91" s="104"/>
      <c r="W91" s="463"/>
      <c r="X91" s="463"/>
      <c r="Y91" s="463"/>
      <c r="Z91" s="451"/>
      <c r="AA91" s="451"/>
      <c r="AB91" s="451"/>
      <c r="AC91" s="451"/>
      <c r="AD91" s="451"/>
      <c r="AE91" s="451"/>
      <c r="AF91" s="451"/>
      <c r="AG91" s="451"/>
      <c r="AH91" s="451"/>
      <c r="AI91" s="451"/>
      <c r="AJ91" s="451"/>
      <c r="AK91" s="451"/>
      <c r="AL91" s="451"/>
      <c r="AM91" s="451"/>
      <c r="AN91" s="104"/>
      <c r="AO91" s="104"/>
      <c r="AP91" s="104"/>
      <c r="AQ91" s="104"/>
      <c r="AR91" s="104"/>
      <c r="AV91" s="357"/>
    </row>
    <row r="92" spans="1:48" ht="9" customHeight="1">
      <c r="A92" s="104"/>
      <c r="B92" s="453"/>
      <c r="C92" s="453"/>
      <c r="D92" s="453"/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104"/>
      <c r="P92" s="104"/>
      <c r="Q92" s="105"/>
      <c r="R92" s="105"/>
      <c r="S92" s="457"/>
      <c r="T92" s="458"/>
      <c r="U92" s="459"/>
      <c r="V92" s="104"/>
      <c r="W92" s="463"/>
      <c r="X92" s="463"/>
      <c r="Y92" s="463"/>
      <c r="Z92" s="451"/>
      <c r="AA92" s="451"/>
      <c r="AB92" s="451"/>
      <c r="AC92" s="451"/>
      <c r="AD92" s="451"/>
      <c r="AE92" s="451"/>
      <c r="AF92" s="451"/>
      <c r="AG92" s="451"/>
      <c r="AH92" s="451"/>
      <c r="AI92" s="451"/>
      <c r="AJ92" s="451"/>
      <c r="AK92" s="451"/>
      <c r="AL92" s="451"/>
      <c r="AM92" s="451"/>
      <c r="AN92" s="104"/>
      <c r="AO92" s="104"/>
      <c r="AP92" s="104"/>
      <c r="AQ92" s="104"/>
      <c r="AR92" s="104"/>
      <c r="AV92" s="357"/>
    </row>
    <row r="93" spans="1:48" ht="9" customHeight="1" thickBot="1">
      <c r="A93" s="104"/>
      <c r="B93" s="453"/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104"/>
      <c r="P93" s="104"/>
      <c r="Q93" s="105"/>
      <c r="R93" s="105"/>
      <c r="S93" s="460"/>
      <c r="T93" s="461"/>
      <c r="U93" s="462"/>
      <c r="V93" s="104"/>
      <c r="W93" s="464"/>
      <c r="X93" s="464"/>
      <c r="Y93" s="464"/>
      <c r="Z93" s="452"/>
      <c r="AA93" s="452"/>
      <c r="AB93" s="452"/>
      <c r="AC93" s="452"/>
      <c r="AD93" s="452"/>
      <c r="AE93" s="452"/>
      <c r="AF93" s="452"/>
      <c r="AG93" s="452"/>
      <c r="AH93" s="452"/>
      <c r="AI93" s="452"/>
      <c r="AJ93" s="452"/>
      <c r="AK93" s="452"/>
      <c r="AL93" s="452"/>
      <c r="AM93" s="452"/>
      <c r="AN93" s="104"/>
      <c r="AO93" s="104"/>
      <c r="AP93" s="104"/>
      <c r="AQ93" s="104"/>
      <c r="AR93" s="104"/>
    </row>
    <row r="94" spans="1:48" ht="9" customHeight="1" thickTop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7"/>
      <c r="T94" s="107"/>
      <c r="U94" s="107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8" ht="9" customHeight="1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465" t="s">
        <v>2</v>
      </c>
      <c r="P95" s="465"/>
      <c r="Q95" s="465"/>
      <c r="R95" s="104"/>
      <c r="S95" s="104"/>
      <c r="T95" s="104"/>
      <c r="U95" s="104"/>
      <c r="V95" s="104"/>
      <c r="W95" s="104"/>
      <c r="X95" s="104"/>
      <c r="Y95" s="131"/>
      <c r="Z95" s="131"/>
      <c r="AA95" s="131"/>
      <c r="AB95" s="131"/>
      <c r="AC95" s="466" t="s">
        <v>34</v>
      </c>
      <c r="AD95" s="466"/>
      <c r="AE95" s="466"/>
      <c r="AF95" s="466"/>
      <c r="AG95" s="467">
        <f>AG7</f>
        <v>45200</v>
      </c>
      <c r="AH95" s="467"/>
      <c r="AI95" s="467"/>
      <c r="AJ95" s="467"/>
      <c r="AK95" s="467"/>
      <c r="AL95" s="467"/>
      <c r="AM95" s="467"/>
      <c r="AN95" s="467"/>
      <c r="AO95" s="467"/>
      <c r="AP95" s="467"/>
      <c r="AQ95" s="467"/>
      <c r="AR95" s="108"/>
    </row>
    <row r="96" spans="1:48" ht="9" customHeight="1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465"/>
      <c r="P96" s="465"/>
      <c r="Q96" s="465"/>
      <c r="R96" s="104"/>
      <c r="S96" s="104"/>
      <c r="T96" s="104"/>
      <c r="U96" s="104"/>
      <c r="V96" s="104"/>
      <c r="W96" s="104"/>
      <c r="X96" s="104"/>
      <c r="Y96" s="131"/>
      <c r="Z96" s="131"/>
      <c r="AA96" s="131"/>
      <c r="AB96" s="131"/>
      <c r="AC96" s="466"/>
      <c r="AD96" s="466"/>
      <c r="AE96" s="466"/>
      <c r="AF96" s="466"/>
      <c r="AG96" s="467"/>
      <c r="AH96" s="467"/>
      <c r="AI96" s="467"/>
      <c r="AJ96" s="467"/>
      <c r="AK96" s="467"/>
      <c r="AL96" s="467"/>
      <c r="AM96" s="467"/>
      <c r="AN96" s="467"/>
      <c r="AO96" s="467"/>
      <c r="AP96" s="467"/>
      <c r="AQ96" s="467"/>
      <c r="AR96" s="108"/>
    </row>
    <row r="97" spans="1:44" ht="18.75" customHeight="1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</row>
    <row r="98" spans="1:44" ht="4.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</row>
    <row r="99" spans="1:44" ht="9" customHeight="1">
      <c r="A99" s="104"/>
      <c r="B99" s="468" t="s">
        <v>3</v>
      </c>
      <c r="C99" s="468"/>
      <c r="D99" s="468"/>
      <c r="E99" s="468"/>
      <c r="F99" s="468"/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  <c r="T99" s="104"/>
      <c r="U99" s="104"/>
      <c r="V99" s="104"/>
      <c r="W99" s="104"/>
      <c r="X99" s="109"/>
      <c r="Y99" s="469" t="s">
        <v>35</v>
      </c>
      <c r="Z99" s="470"/>
      <c r="AA99" s="470"/>
      <c r="AB99" s="470"/>
      <c r="AC99" s="470"/>
      <c r="AD99" s="471"/>
      <c r="AE99" s="475" t="s">
        <v>46</v>
      </c>
      <c r="AF99" s="477">
        <f>AF11</f>
        <v>0</v>
      </c>
      <c r="AG99" s="478"/>
      <c r="AH99" s="478"/>
      <c r="AI99" s="478"/>
      <c r="AJ99" s="478"/>
      <c r="AK99" s="478"/>
      <c r="AL99" s="478"/>
      <c r="AM99" s="478"/>
      <c r="AN99" s="478"/>
      <c r="AO99" s="478"/>
      <c r="AP99" s="478"/>
      <c r="AQ99" s="478"/>
      <c r="AR99" s="479"/>
    </row>
    <row r="100" spans="1:44" ht="9" customHeight="1">
      <c r="A100" s="104"/>
      <c r="B100" s="468"/>
      <c r="C100" s="468"/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  <c r="T100" s="104"/>
      <c r="U100" s="104"/>
      <c r="V100" s="104"/>
      <c r="W100" s="104"/>
      <c r="X100" s="109"/>
      <c r="Y100" s="472"/>
      <c r="Z100" s="473"/>
      <c r="AA100" s="473"/>
      <c r="AB100" s="473"/>
      <c r="AC100" s="473"/>
      <c r="AD100" s="474"/>
      <c r="AE100" s="476"/>
      <c r="AF100" s="480"/>
      <c r="AG100" s="480"/>
      <c r="AH100" s="480"/>
      <c r="AI100" s="480"/>
      <c r="AJ100" s="480"/>
      <c r="AK100" s="480"/>
      <c r="AL100" s="480"/>
      <c r="AM100" s="480"/>
      <c r="AN100" s="480"/>
      <c r="AO100" s="480"/>
      <c r="AP100" s="480"/>
      <c r="AQ100" s="480"/>
      <c r="AR100" s="481"/>
    </row>
    <row r="101" spans="1:44" ht="6.95" customHeight="1">
      <c r="A101" s="104"/>
      <c r="B101" s="113"/>
      <c r="C101" s="113"/>
      <c r="D101" s="113"/>
      <c r="E101" s="113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514" t="s">
        <v>39</v>
      </c>
      <c r="Z101" s="514"/>
      <c r="AA101" s="514"/>
      <c r="AB101" s="514"/>
      <c r="AC101" s="514"/>
      <c r="AD101" s="514"/>
      <c r="AE101" s="475" t="s">
        <v>47</v>
      </c>
      <c r="AF101" s="477">
        <f>AF13</f>
        <v>0</v>
      </c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79"/>
    </row>
    <row r="102" spans="1:44" ht="9.9499999999999993" customHeight="1">
      <c r="A102" s="104"/>
      <c r="B102" s="515" t="s">
        <v>4</v>
      </c>
      <c r="C102" s="515"/>
      <c r="D102" s="515"/>
      <c r="E102" s="515"/>
      <c r="F102" s="516">
        <f>F14</f>
        <v>0</v>
      </c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7"/>
      <c r="R102" s="517"/>
      <c r="S102" s="517"/>
      <c r="T102" s="517"/>
      <c r="U102" s="517"/>
      <c r="V102" s="517"/>
      <c r="W102" s="517"/>
      <c r="X102" s="141"/>
      <c r="Y102" s="514"/>
      <c r="Z102" s="514"/>
      <c r="AA102" s="514"/>
      <c r="AB102" s="514"/>
      <c r="AC102" s="514"/>
      <c r="AD102" s="514"/>
      <c r="AE102" s="476"/>
      <c r="AF102" s="480"/>
      <c r="AG102" s="480"/>
      <c r="AH102" s="480"/>
      <c r="AI102" s="480"/>
      <c r="AJ102" s="480"/>
      <c r="AK102" s="480"/>
      <c r="AL102" s="480"/>
      <c r="AM102" s="480"/>
      <c r="AN102" s="480"/>
      <c r="AO102" s="480"/>
      <c r="AP102" s="480"/>
      <c r="AQ102" s="480"/>
      <c r="AR102" s="481"/>
    </row>
    <row r="103" spans="1:44" ht="9.9499999999999993" customHeight="1">
      <c r="A103" s="104"/>
      <c r="B103" s="515"/>
      <c r="C103" s="515"/>
      <c r="D103" s="515"/>
      <c r="E103" s="515"/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517"/>
      <c r="Q103" s="517"/>
      <c r="R103" s="517"/>
      <c r="S103" s="517"/>
      <c r="T103" s="517"/>
      <c r="U103" s="517"/>
      <c r="V103" s="517"/>
      <c r="W103" s="517"/>
      <c r="X103" s="141"/>
      <c r="Y103" s="132"/>
      <c r="Z103" s="133"/>
      <c r="AA103" s="133"/>
      <c r="AB103" s="133"/>
      <c r="AC103" s="133"/>
      <c r="AD103" s="134"/>
      <c r="AE103" s="518">
        <f>AE15</f>
        <v>0</v>
      </c>
      <c r="AF103" s="519"/>
      <c r="AG103" s="519"/>
      <c r="AH103" s="519"/>
      <c r="AI103" s="519"/>
      <c r="AJ103" s="519"/>
      <c r="AK103" s="519"/>
      <c r="AL103" s="519"/>
      <c r="AM103" s="519"/>
      <c r="AN103" s="519"/>
      <c r="AO103" s="519"/>
      <c r="AP103" s="519"/>
      <c r="AQ103" s="519"/>
      <c r="AR103" s="520"/>
    </row>
    <row r="104" spans="1:44" ht="9.9499999999999993" customHeight="1">
      <c r="A104" s="104"/>
      <c r="B104" s="514" t="s">
        <v>6</v>
      </c>
      <c r="C104" s="514"/>
      <c r="D104" s="514"/>
      <c r="E104" s="514"/>
      <c r="F104" s="524">
        <f>F16</f>
        <v>0</v>
      </c>
      <c r="G104" s="524"/>
      <c r="H104" s="524"/>
      <c r="I104" s="524"/>
      <c r="J104" s="524"/>
      <c r="K104" s="524"/>
      <c r="L104" s="524"/>
      <c r="M104" s="524"/>
      <c r="N104" s="524"/>
      <c r="O104" s="524"/>
      <c r="P104" s="524"/>
      <c r="Q104" s="524"/>
      <c r="R104" s="524"/>
      <c r="S104" s="524"/>
      <c r="T104" s="524"/>
      <c r="U104" s="524"/>
      <c r="V104" s="524"/>
      <c r="W104" s="524"/>
      <c r="X104" s="141"/>
      <c r="Y104" s="135"/>
      <c r="Z104" s="136"/>
      <c r="AA104" s="136"/>
      <c r="AB104" s="136"/>
      <c r="AC104" s="136"/>
      <c r="AD104" s="137"/>
      <c r="AE104" s="521"/>
      <c r="AF104" s="522"/>
      <c r="AG104" s="522"/>
      <c r="AH104" s="522"/>
      <c r="AI104" s="522"/>
      <c r="AJ104" s="522"/>
      <c r="AK104" s="522"/>
      <c r="AL104" s="522"/>
      <c r="AM104" s="522"/>
      <c r="AN104" s="522"/>
      <c r="AO104" s="522"/>
      <c r="AP104" s="522"/>
      <c r="AQ104" s="522"/>
      <c r="AR104" s="523"/>
    </row>
    <row r="105" spans="1:44" ht="9.9499999999999993" customHeight="1">
      <c r="A105" s="104"/>
      <c r="B105" s="514"/>
      <c r="C105" s="514"/>
      <c r="D105" s="514"/>
      <c r="E105" s="514"/>
      <c r="F105" s="524"/>
      <c r="G105" s="524"/>
      <c r="H105" s="524"/>
      <c r="I105" s="524"/>
      <c r="J105" s="524"/>
      <c r="K105" s="524"/>
      <c r="L105" s="524"/>
      <c r="M105" s="524"/>
      <c r="N105" s="524"/>
      <c r="O105" s="524"/>
      <c r="P105" s="524"/>
      <c r="Q105" s="524"/>
      <c r="R105" s="524"/>
      <c r="S105" s="524"/>
      <c r="T105" s="524"/>
      <c r="U105" s="524"/>
      <c r="V105" s="524"/>
      <c r="W105" s="524"/>
      <c r="X105" s="141"/>
      <c r="Y105" s="525" t="s">
        <v>37</v>
      </c>
      <c r="Z105" s="526"/>
      <c r="AA105" s="526"/>
      <c r="AB105" s="526"/>
      <c r="AC105" s="526"/>
      <c r="AD105" s="527"/>
      <c r="AE105" s="521"/>
      <c r="AF105" s="522"/>
      <c r="AG105" s="522"/>
      <c r="AH105" s="522"/>
      <c r="AI105" s="522"/>
      <c r="AJ105" s="522"/>
      <c r="AK105" s="522"/>
      <c r="AL105" s="522"/>
      <c r="AM105" s="522"/>
      <c r="AN105" s="522"/>
      <c r="AO105" s="522"/>
      <c r="AP105" s="522"/>
      <c r="AQ105" s="522"/>
      <c r="AR105" s="523"/>
    </row>
    <row r="106" spans="1:44" ht="9.9499999999999993" customHeight="1">
      <c r="A106" s="104"/>
      <c r="B106" s="514" t="s">
        <v>5</v>
      </c>
      <c r="C106" s="514"/>
      <c r="D106" s="514"/>
      <c r="E106" s="514"/>
      <c r="F106" s="528">
        <f>F18</f>
        <v>0</v>
      </c>
      <c r="G106" s="528"/>
      <c r="H106" s="528"/>
      <c r="I106" s="528"/>
      <c r="J106" s="529" t="s">
        <v>7</v>
      </c>
      <c r="K106" s="529"/>
      <c r="L106" s="529"/>
      <c r="M106" s="529"/>
      <c r="N106" s="530">
        <f>N18</f>
        <v>0</v>
      </c>
      <c r="O106" s="530"/>
      <c r="P106" s="530"/>
      <c r="Q106" s="530"/>
      <c r="R106" s="530"/>
      <c r="S106" s="530"/>
      <c r="T106" s="530"/>
      <c r="U106" s="530"/>
      <c r="V106" s="530"/>
      <c r="W106" s="530"/>
      <c r="X106" s="141"/>
      <c r="Y106" s="525"/>
      <c r="Z106" s="526"/>
      <c r="AA106" s="526"/>
      <c r="AB106" s="526"/>
      <c r="AC106" s="526"/>
      <c r="AD106" s="527"/>
      <c r="AE106" s="521"/>
      <c r="AF106" s="522"/>
      <c r="AG106" s="522"/>
      <c r="AH106" s="522"/>
      <c r="AI106" s="522"/>
      <c r="AJ106" s="522"/>
      <c r="AK106" s="522"/>
      <c r="AL106" s="522"/>
      <c r="AM106" s="522"/>
      <c r="AN106" s="522"/>
      <c r="AO106" s="522"/>
      <c r="AP106" s="522"/>
      <c r="AQ106" s="522"/>
      <c r="AR106" s="523"/>
    </row>
    <row r="107" spans="1:44" ht="9.9499999999999993" customHeight="1">
      <c r="A107" s="104"/>
      <c r="B107" s="514"/>
      <c r="C107" s="514"/>
      <c r="D107" s="514"/>
      <c r="E107" s="514"/>
      <c r="F107" s="528"/>
      <c r="G107" s="528"/>
      <c r="H107" s="528"/>
      <c r="I107" s="528"/>
      <c r="J107" s="529"/>
      <c r="K107" s="529"/>
      <c r="L107" s="529"/>
      <c r="M107" s="529"/>
      <c r="N107" s="530"/>
      <c r="O107" s="530"/>
      <c r="P107" s="530"/>
      <c r="Q107" s="530"/>
      <c r="R107" s="530"/>
      <c r="S107" s="530"/>
      <c r="T107" s="530"/>
      <c r="U107" s="530"/>
      <c r="V107" s="530"/>
      <c r="W107" s="530"/>
      <c r="X107" s="141"/>
      <c r="Y107" s="135"/>
      <c r="Z107" s="136"/>
      <c r="AA107" s="136"/>
      <c r="AB107" s="136"/>
      <c r="AC107" s="136"/>
      <c r="AD107" s="137"/>
      <c r="AE107" s="521"/>
      <c r="AF107" s="522"/>
      <c r="AG107" s="522"/>
      <c r="AH107" s="522"/>
      <c r="AI107" s="522"/>
      <c r="AJ107" s="522"/>
      <c r="AK107" s="522"/>
      <c r="AL107" s="522"/>
      <c r="AM107" s="522"/>
      <c r="AN107" s="522"/>
      <c r="AO107" s="522"/>
      <c r="AP107" s="522"/>
      <c r="AQ107" s="522"/>
      <c r="AR107" s="523"/>
    </row>
    <row r="108" spans="1:44" ht="6.95" customHeight="1">
      <c r="A108" s="104"/>
      <c r="B108" s="113"/>
      <c r="C108" s="113"/>
      <c r="D108" s="113"/>
      <c r="E108" s="113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35"/>
      <c r="Z108" s="136"/>
      <c r="AA108" s="136"/>
      <c r="AB108" s="136"/>
      <c r="AC108" s="136"/>
      <c r="AD108" s="137"/>
      <c r="AE108" s="521"/>
      <c r="AF108" s="522"/>
      <c r="AG108" s="522"/>
      <c r="AH108" s="522"/>
      <c r="AI108" s="522"/>
      <c r="AJ108" s="522"/>
      <c r="AK108" s="522"/>
      <c r="AL108" s="522"/>
      <c r="AM108" s="522"/>
      <c r="AN108" s="522"/>
      <c r="AO108" s="522"/>
      <c r="AP108" s="522"/>
      <c r="AQ108" s="522"/>
      <c r="AR108" s="523"/>
    </row>
    <row r="109" spans="1:44" ht="6.95" customHeight="1" thickBot="1">
      <c r="A109" s="104"/>
      <c r="B109" s="113"/>
      <c r="C109" s="113"/>
      <c r="D109" s="113"/>
      <c r="E109" s="113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35"/>
      <c r="Z109" s="136"/>
      <c r="AA109" s="136"/>
      <c r="AB109" s="136"/>
      <c r="AC109" s="136"/>
      <c r="AD109" s="137"/>
      <c r="AE109" s="531">
        <f>AE21</f>
        <v>0</v>
      </c>
      <c r="AF109" s="532"/>
      <c r="AG109" s="532"/>
      <c r="AH109" s="532"/>
      <c r="AI109" s="532"/>
      <c r="AJ109" s="532"/>
      <c r="AK109" s="532"/>
      <c r="AL109" s="532"/>
      <c r="AM109" s="532"/>
      <c r="AN109" s="532"/>
      <c r="AO109" s="532"/>
      <c r="AP109" s="532"/>
      <c r="AQ109" s="532"/>
      <c r="AR109" s="533"/>
    </row>
    <row r="110" spans="1:44" ht="9.9499999999999993" customHeight="1">
      <c r="A110" s="104"/>
      <c r="B110" s="534" t="s">
        <v>25</v>
      </c>
      <c r="C110" s="535"/>
      <c r="D110" s="535"/>
      <c r="E110" s="535"/>
      <c r="F110" s="535"/>
      <c r="G110" s="535"/>
      <c r="H110" s="535"/>
      <c r="I110" s="535"/>
      <c r="J110" s="535"/>
      <c r="K110" s="535"/>
      <c r="L110" s="535"/>
      <c r="M110" s="535"/>
      <c r="N110" s="535" t="s">
        <v>11</v>
      </c>
      <c r="O110" s="535"/>
      <c r="P110" s="535"/>
      <c r="Q110" s="535" t="s">
        <v>10</v>
      </c>
      <c r="R110" s="535"/>
      <c r="S110" s="535"/>
      <c r="T110" s="535"/>
      <c r="U110" s="535"/>
      <c r="V110" s="535"/>
      <c r="W110" s="538"/>
      <c r="X110" s="141"/>
      <c r="Y110" s="135"/>
      <c r="Z110" s="136"/>
      <c r="AA110" s="136"/>
      <c r="AB110" s="136"/>
      <c r="AC110" s="136"/>
      <c r="AD110" s="137"/>
      <c r="AE110" s="531"/>
      <c r="AF110" s="532"/>
      <c r="AG110" s="532"/>
      <c r="AH110" s="532"/>
      <c r="AI110" s="532"/>
      <c r="AJ110" s="532"/>
      <c r="AK110" s="532"/>
      <c r="AL110" s="532"/>
      <c r="AM110" s="532"/>
      <c r="AN110" s="532"/>
      <c r="AO110" s="532"/>
      <c r="AP110" s="532"/>
      <c r="AQ110" s="532"/>
      <c r="AR110" s="533"/>
    </row>
    <row r="111" spans="1:44" ht="9.9499999999999993" customHeight="1">
      <c r="A111" s="104"/>
      <c r="B111" s="536"/>
      <c r="C111" s="537"/>
      <c r="D111" s="537"/>
      <c r="E111" s="537"/>
      <c r="F111" s="537"/>
      <c r="G111" s="537"/>
      <c r="H111" s="537"/>
      <c r="I111" s="537"/>
      <c r="J111" s="537"/>
      <c r="K111" s="537"/>
      <c r="L111" s="537"/>
      <c r="M111" s="537"/>
      <c r="N111" s="537"/>
      <c r="O111" s="537"/>
      <c r="P111" s="537"/>
      <c r="Q111" s="537"/>
      <c r="R111" s="537"/>
      <c r="S111" s="537"/>
      <c r="T111" s="537"/>
      <c r="U111" s="537"/>
      <c r="V111" s="537"/>
      <c r="W111" s="539"/>
      <c r="X111" s="141"/>
      <c r="Y111" s="525" t="s">
        <v>38</v>
      </c>
      <c r="Z111" s="526"/>
      <c r="AA111" s="526"/>
      <c r="AB111" s="526"/>
      <c r="AC111" s="526"/>
      <c r="AD111" s="527"/>
      <c r="AE111" s="531"/>
      <c r="AF111" s="532"/>
      <c r="AG111" s="532"/>
      <c r="AH111" s="532"/>
      <c r="AI111" s="532"/>
      <c r="AJ111" s="532"/>
      <c r="AK111" s="532"/>
      <c r="AL111" s="532"/>
      <c r="AM111" s="532"/>
      <c r="AN111" s="532"/>
      <c r="AO111" s="532"/>
      <c r="AP111" s="532"/>
      <c r="AQ111" s="532"/>
      <c r="AR111" s="533"/>
    </row>
    <row r="112" spans="1:44" ht="9.9499999999999993" customHeight="1">
      <c r="A112" s="104"/>
      <c r="B112" s="540">
        <f>B24</f>
        <v>0</v>
      </c>
      <c r="C112" s="541"/>
      <c r="D112" s="541"/>
      <c r="E112" s="541"/>
      <c r="F112" s="541"/>
      <c r="G112" s="541"/>
      <c r="H112" s="541"/>
      <c r="I112" s="541"/>
      <c r="J112" s="541"/>
      <c r="K112" s="541"/>
      <c r="L112" s="541"/>
      <c r="M112" s="541"/>
      <c r="N112" s="544">
        <v>0.1</v>
      </c>
      <c r="O112" s="544"/>
      <c r="P112" s="544"/>
      <c r="Q112" s="546" t="str">
        <f>IF(B112=0,"",ROUNDDOWN(B112/(1+N112)*N112,0))</f>
        <v/>
      </c>
      <c r="R112" s="546"/>
      <c r="S112" s="546"/>
      <c r="T112" s="546"/>
      <c r="U112" s="546"/>
      <c r="V112" s="546"/>
      <c r="W112" s="547"/>
      <c r="X112" s="141"/>
      <c r="Y112" s="525"/>
      <c r="Z112" s="526"/>
      <c r="AA112" s="526"/>
      <c r="AB112" s="526"/>
      <c r="AC112" s="526"/>
      <c r="AD112" s="527"/>
      <c r="AE112" s="531"/>
      <c r="AF112" s="532"/>
      <c r="AG112" s="532"/>
      <c r="AH112" s="532"/>
      <c r="AI112" s="532"/>
      <c r="AJ112" s="532"/>
      <c r="AK112" s="532"/>
      <c r="AL112" s="532"/>
      <c r="AM112" s="532"/>
      <c r="AN112" s="532"/>
      <c r="AO112" s="532"/>
      <c r="AP112" s="532"/>
      <c r="AQ112" s="532"/>
      <c r="AR112" s="533"/>
    </row>
    <row r="113" spans="1:44" ht="9.9499999999999993" customHeight="1">
      <c r="A113" s="104"/>
      <c r="B113" s="540"/>
      <c r="C113" s="541"/>
      <c r="D113" s="541"/>
      <c r="E113" s="541"/>
      <c r="F113" s="541"/>
      <c r="G113" s="541"/>
      <c r="H113" s="541"/>
      <c r="I113" s="541"/>
      <c r="J113" s="541"/>
      <c r="K113" s="541"/>
      <c r="L113" s="541"/>
      <c r="M113" s="541"/>
      <c r="N113" s="544"/>
      <c r="O113" s="544"/>
      <c r="P113" s="544"/>
      <c r="Q113" s="546"/>
      <c r="R113" s="546"/>
      <c r="S113" s="546"/>
      <c r="T113" s="546"/>
      <c r="U113" s="546"/>
      <c r="V113" s="546"/>
      <c r="W113" s="547"/>
      <c r="X113" s="141"/>
      <c r="Y113" s="135"/>
      <c r="Z113" s="136"/>
      <c r="AA113" s="136"/>
      <c r="AB113" s="136"/>
      <c r="AC113" s="136"/>
      <c r="AD113" s="137"/>
      <c r="AE113" s="531"/>
      <c r="AF113" s="532"/>
      <c r="AG113" s="532"/>
      <c r="AH113" s="532"/>
      <c r="AI113" s="532"/>
      <c r="AJ113" s="532"/>
      <c r="AK113" s="532"/>
      <c r="AL113" s="532"/>
      <c r="AM113" s="532"/>
      <c r="AN113" s="532"/>
      <c r="AO113" s="532"/>
      <c r="AP113" s="532"/>
      <c r="AQ113" s="532"/>
      <c r="AR113" s="533"/>
    </row>
    <row r="114" spans="1:44" ht="9.9499999999999993" customHeight="1" thickBot="1">
      <c r="A114" s="104"/>
      <c r="B114" s="542"/>
      <c r="C114" s="543"/>
      <c r="D114" s="543"/>
      <c r="E114" s="543"/>
      <c r="F114" s="543"/>
      <c r="G114" s="543"/>
      <c r="H114" s="543"/>
      <c r="I114" s="543"/>
      <c r="J114" s="543"/>
      <c r="K114" s="543"/>
      <c r="L114" s="543"/>
      <c r="M114" s="543"/>
      <c r="N114" s="545"/>
      <c r="O114" s="545"/>
      <c r="P114" s="545"/>
      <c r="Q114" s="548"/>
      <c r="R114" s="548"/>
      <c r="S114" s="548"/>
      <c r="T114" s="548"/>
      <c r="U114" s="548"/>
      <c r="V114" s="548"/>
      <c r="W114" s="549"/>
      <c r="X114" s="141"/>
      <c r="Y114" s="135"/>
      <c r="Z114" s="136"/>
      <c r="AA114" s="136"/>
      <c r="AB114" s="136"/>
      <c r="AC114" s="136"/>
      <c r="AD114" s="137"/>
      <c r="AE114" s="531"/>
      <c r="AF114" s="532"/>
      <c r="AG114" s="532"/>
      <c r="AH114" s="532"/>
      <c r="AI114" s="532"/>
      <c r="AJ114" s="532"/>
      <c r="AK114" s="532"/>
      <c r="AL114" s="532"/>
      <c r="AM114" s="532"/>
      <c r="AN114" s="532"/>
      <c r="AO114" s="532"/>
      <c r="AP114" s="532"/>
      <c r="AQ114" s="532"/>
      <c r="AR114" s="533"/>
    </row>
    <row r="115" spans="1:44" ht="6.95" customHeight="1">
      <c r="A115" s="104"/>
      <c r="B115" s="534" t="s">
        <v>80</v>
      </c>
      <c r="C115" s="535"/>
      <c r="D115" s="535"/>
      <c r="E115" s="535"/>
      <c r="F115" s="535"/>
      <c r="G115" s="535"/>
      <c r="H115" s="535"/>
      <c r="I115" s="535"/>
      <c r="J115" s="535"/>
      <c r="K115" s="535"/>
      <c r="L115" s="535"/>
      <c r="M115" s="535"/>
      <c r="N115" s="535" t="s">
        <v>11</v>
      </c>
      <c r="O115" s="535"/>
      <c r="P115" s="535"/>
      <c r="Q115" s="535" t="s">
        <v>10</v>
      </c>
      <c r="R115" s="535"/>
      <c r="S115" s="535"/>
      <c r="T115" s="535"/>
      <c r="U115" s="535"/>
      <c r="V115" s="535"/>
      <c r="W115" s="538"/>
      <c r="X115" s="142"/>
      <c r="Y115" s="550" t="s">
        <v>75</v>
      </c>
      <c r="Z115" s="551"/>
      <c r="AA115" s="551"/>
      <c r="AB115" s="551"/>
      <c r="AC115" s="551"/>
      <c r="AD115" s="552"/>
      <c r="AE115" s="553">
        <f>AE27</f>
        <v>0</v>
      </c>
      <c r="AF115" s="554"/>
      <c r="AG115" s="554"/>
      <c r="AH115" s="554"/>
      <c r="AI115" s="554"/>
      <c r="AJ115" s="554"/>
      <c r="AK115" s="554"/>
      <c r="AL115" s="554"/>
      <c r="AM115" s="554"/>
      <c r="AN115" s="554"/>
      <c r="AO115" s="554"/>
      <c r="AP115" s="554"/>
      <c r="AQ115" s="554"/>
      <c r="AR115" s="555"/>
    </row>
    <row r="116" spans="1:44" ht="6.95" customHeight="1">
      <c r="A116" s="104"/>
      <c r="B116" s="536"/>
      <c r="C116" s="537"/>
      <c r="D116" s="537"/>
      <c r="E116" s="537"/>
      <c r="F116" s="537"/>
      <c r="G116" s="537"/>
      <c r="H116" s="537"/>
      <c r="I116" s="537"/>
      <c r="J116" s="537"/>
      <c r="K116" s="537"/>
      <c r="L116" s="537"/>
      <c r="M116" s="537"/>
      <c r="N116" s="537"/>
      <c r="O116" s="537"/>
      <c r="P116" s="537"/>
      <c r="Q116" s="537"/>
      <c r="R116" s="537"/>
      <c r="S116" s="537"/>
      <c r="T116" s="537"/>
      <c r="U116" s="537"/>
      <c r="V116" s="537"/>
      <c r="W116" s="539"/>
      <c r="X116" s="142"/>
      <c r="Y116" s="550"/>
      <c r="Z116" s="551"/>
      <c r="AA116" s="551"/>
      <c r="AB116" s="551"/>
      <c r="AC116" s="551"/>
      <c r="AD116" s="552"/>
      <c r="AE116" s="553"/>
      <c r="AF116" s="554"/>
      <c r="AG116" s="554"/>
      <c r="AH116" s="554"/>
      <c r="AI116" s="554"/>
      <c r="AJ116" s="554"/>
      <c r="AK116" s="554"/>
      <c r="AL116" s="554"/>
      <c r="AM116" s="554"/>
      <c r="AN116" s="554"/>
      <c r="AO116" s="554"/>
      <c r="AP116" s="554"/>
      <c r="AQ116" s="554"/>
      <c r="AR116" s="555"/>
    </row>
    <row r="117" spans="1:44" ht="6.95" customHeight="1">
      <c r="A117" s="104"/>
      <c r="B117" s="559">
        <f>B29</f>
        <v>0</v>
      </c>
      <c r="C117" s="560"/>
      <c r="D117" s="560"/>
      <c r="E117" s="560"/>
      <c r="F117" s="560"/>
      <c r="G117" s="560"/>
      <c r="H117" s="560"/>
      <c r="I117" s="560"/>
      <c r="J117" s="560"/>
      <c r="K117" s="560"/>
      <c r="L117" s="560"/>
      <c r="M117" s="560"/>
      <c r="N117" s="563">
        <v>0.1</v>
      </c>
      <c r="O117" s="563"/>
      <c r="P117" s="563"/>
      <c r="Q117" s="565" t="str">
        <f>IF(B117=0,"",ROUNDDOWN(B117/(1+N117)*N117,0))</f>
        <v/>
      </c>
      <c r="R117" s="565"/>
      <c r="S117" s="565"/>
      <c r="T117" s="565"/>
      <c r="U117" s="565"/>
      <c r="V117" s="565"/>
      <c r="W117" s="566"/>
      <c r="X117" s="142"/>
      <c r="Y117" s="138"/>
      <c r="Z117" s="139"/>
      <c r="AA117" s="139"/>
      <c r="AB117" s="139"/>
      <c r="AC117" s="139"/>
      <c r="AD117" s="140"/>
      <c r="AE117" s="556"/>
      <c r="AF117" s="557"/>
      <c r="AG117" s="557"/>
      <c r="AH117" s="557"/>
      <c r="AI117" s="557"/>
      <c r="AJ117" s="557"/>
      <c r="AK117" s="557"/>
      <c r="AL117" s="557"/>
      <c r="AM117" s="557"/>
      <c r="AN117" s="557"/>
      <c r="AO117" s="557"/>
      <c r="AP117" s="557"/>
      <c r="AQ117" s="557"/>
      <c r="AR117" s="558"/>
    </row>
    <row r="118" spans="1:44" ht="6.95" customHeight="1">
      <c r="A118" s="104"/>
      <c r="B118" s="559"/>
      <c r="C118" s="560"/>
      <c r="D118" s="560"/>
      <c r="E118" s="560"/>
      <c r="F118" s="560"/>
      <c r="G118" s="560"/>
      <c r="H118" s="560"/>
      <c r="I118" s="560"/>
      <c r="J118" s="560"/>
      <c r="K118" s="560"/>
      <c r="L118" s="560"/>
      <c r="M118" s="560"/>
      <c r="N118" s="563"/>
      <c r="O118" s="563"/>
      <c r="P118" s="563"/>
      <c r="Q118" s="565"/>
      <c r="R118" s="565"/>
      <c r="S118" s="565"/>
      <c r="T118" s="565"/>
      <c r="U118" s="565"/>
      <c r="V118" s="565"/>
      <c r="W118" s="566"/>
      <c r="X118" s="113"/>
      <c r="Y118" s="514" t="s">
        <v>27</v>
      </c>
      <c r="Z118" s="514"/>
      <c r="AA118" s="514"/>
      <c r="AB118" s="514"/>
      <c r="AC118" s="514"/>
      <c r="AD118" s="514"/>
      <c r="AE118" s="569">
        <f>AE30</f>
        <v>0</v>
      </c>
      <c r="AF118" s="570"/>
      <c r="AG118" s="570"/>
      <c r="AH118" s="570"/>
      <c r="AI118" s="570"/>
      <c r="AJ118" s="570"/>
      <c r="AK118" s="570"/>
      <c r="AL118" s="570"/>
      <c r="AM118" s="570"/>
      <c r="AN118" s="570"/>
      <c r="AO118" s="570"/>
      <c r="AP118" s="570"/>
      <c r="AQ118" s="570"/>
      <c r="AR118" s="571"/>
    </row>
    <row r="119" spans="1:44" ht="6.95" customHeight="1" thickBot="1">
      <c r="A119" s="104"/>
      <c r="B119" s="561"/>
      <c r="C119" s="562"/>
      <c r="D119" s="562"/>
      <c r="E119" s="562"/>
      <c r="F119" s="562"/>
      <c r="G119" s="562"/>
      <c r="H119" s="562"/>
      <c r="I119" s="562"/>
      <c r="J119" s="562"/>
      <c r="K119" s="562"/>
      <c r="L119" s="562"/>
      <c r="M119" s="562"/>
      <c r="N119" s="564"/>
      <c r="O119" s="564"/>
      <c r="P119" s="564"/>
      <c r="Q119" s="567"/>
      <c r="R119" s="567"/>
      <c r="S119" s="567"/>
      <c r="T119" s="567"/>
      <c r="U119" s="567"/>
      <c r="V119" s="567"/>
      <c r="W119" s="568"/>
      <c r="X119" s="113"/>
      <c r="Y119" s="514"/>
      <c r="Z119" s="514"/>
      <c r="AA119" s="514"/>
      <c r="AB119" s="514"/>
      <c r="AC119" s="514"/>
      <c r="AD119" s="514"/>
      <c r="AE119" s="572"/>
      <c r="AF119" s="573"/>
      <c r="AG119" s="573"/>
      <c r="AH119" s="573"/>
      <c r="AI119" s="573"/>
      <c r="AJ119" s="573"/>
      <c r="AK119" s="573"/>
      <c r="AL119" s="573"/>
      <c r="AM119" s="573"/>
      <c r="AN119" s="573"/>
      <c r="AO119" s="573"/>
      <c r="AP119" s="573"/>
      <c r="AQ119" s="573"/>
      <c r="AR119" s="574"/>
    </row>
    <row r="120" spans="1:44" ht="6.95" customHeight="1">
      <c r="A120" s="104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4"/>
      <c r="O120" s="144"/>
      <c r="P120" s="144"/>
      <c r="Q120" s="143"/>
      <c r="R120" s="143"/>
      <c r="S120" s="143"/>
      <c r="T120" s="143"/>
      <c r="U120" s="143"/>
      <c r="V120" s="143"/>
      <c r="W120" s="143"/>
      <c r="X120" s="113"/>
      <c r="Y120" s="113"/>
      <c r="Z120" s="113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5"/>
      <c r="AN120" s="145"/>
      <c r="AO120" s="145"/>
      <c r="AP120" s="145"/>
      <c r="AQ120" s="145"/>
      <c r="AR120" s="145"/>
    </row>
    <row r="121" spans="1:44" ht="6.95" customHeight="1">
      <c r="A121" s="104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4"/>
      <c r="O121" s="144"/>
      <c r="P121" s="144"/>
      <c r="Q121" s="143"/>
      <c r="R121" s="143"/>
      <c r="S121" s="143"/>
      <c r="T121" s="143"/>
      <c r="U121" s="143"/>
      <c r="V121" s="143"/>
      <c r="W121" s="143"/>
      <c r="X121" s="113"/>
      <c r="Y121" s="113"/>
      <c r="Z121" s="113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5"/>
      <c r="AN121" s="145"/>
      <c r="AO121" s="145"/>
      <c r="AP121" s="145"/>
      <c r="AQ121" s="145"/>
      <c r="AR121" s="145"/>
    </row>
    <row r="122" spans="1:44" ht="6.95" customHeight="1" thickBot="1">
      <c r="A122" s="104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5"/>
      <c r="AN122" s="145"/>
      <c r="AO122" s="145"/>
      <c r="AP122" s="145"/>
      <c r="AQ122" s="145"/>
      <c r="AR122" s="145"/>
    </row>
    <row r="123" spans="1:44" ht="6.95" customHeight="1" thickTop="1">
      <c r="A123" s="104"/>
      <c r="B123" s="575" t="s">
        <v>12</v>
      </c>
      <c r="C123" s="575"/>
      <c r="D123" s="575"/>
      <c r="E123" s="575"/>
      <c r="F123" s="575"/>
      <c r="G123" s="575"/>
      <c r="H123" s="578">
        <f>H35</f>
        <v>0</v>
      </c>
      <c r="I123" s="578"/>
      <c r="J123" s="578"/>
      <c r="K123" s="578"/>
      <c r="L123" s="578"/>
      <c r="M123" s="578"/>
      <c r="N123" s="578"/>
      <c r="O123" s="578"/>
      <c r="P123" s="578"/>
      <c r="Q123" s="578"/>
      <c r="R123" s="575" t="s">
        <v>13</v>
      </c>
      <c r="S123" s="575"/>
      <c r="T123" s="578">
        <f>T35</f>
        <v>0</v>
      </c>
      <c r="U123" s="578"/>
      <c r="V123" s="578"/>
      <c r="W123" s="578"/>
      <c r="X123" s="578"/>
      <c r="Y123" s="578"/>
      <c r="Z123" s="578"/>
      <c r="AA123" s="578"/>
      <c r="AB123" s="578"/>
      <c r="AC123" s="578"/>
      <c r="AD123" s="142"/>
      <c r="AE123" s="581" t="s">
        <v>19</v>
      </c>
      <c r="AF123" s="582"/>
      <c r="AG123" s="582"/>
      <c r="AH123" s="582"/>
      <c r="AI123" s="587" t="str">
        <f>IF(B136=100%,"〇"," ")</f>
        <v xml:space="preserve"> </v>
      </c>
      <c r="AJ123" s="587"/>
      <c r="AK123" s="588"/>
      <c r="AL123" s="142"/>
      <c r="AM123" s="142"/>
      <c r="AN123" s="145"/>
      <c r="AO123" s="145"/>
      <c r="AP123" s="145"/>
      <c r="AQ123" s="145"/>
      <c r="AR123" s="145"/>
    </row>
    <row r="124" spans="1:44" ht="6.95" customHeight="1">
      <c r="A124" s="104"/>
      <c r="B124" s="576"/>
      <c r="C124" s="576"/>
      <c r="D124" s="576"/>
      <c r="E124" s="576"/>
      <c r="F124" s="576"/>
      <c r="G124" s="576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6"/>
      <c r="S124" s="576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142"/>
      <c r="AE124" s="583"/>
      <c r="AF124" s="584"/>
      <c r="AG124" s="584"/>
      <c r="AH124" s="584"/>
      <c r="AI124" s="589"/>
      <c r="AJ124" s="589"/>
      <c r="AK124" s="590"/>
      <c r="AL124" s="142"/>
      <c r="AM124" s="142"/>
      <c r="AN124" s="145"/>
      <c r="AO124" s="145"/>
      <c r="AP124" s="145"/>
      <c r="AQ124" s="145"/>
      <c r="AR124" s="145"/>
    </row>
    <row r="125" spans="1:44" ht="6.95" customHeight="1" thickBot="1">
      <c r="A125" s="104"/>
      <c r="B125" s="577"/>
      <c r="C125" s="577"/>
      <c r="D125" s="577"/>
      <c r="E125" s="577"/>
      <c r="F125" s="577"/>
      <c r="G125" s="577"/>
      <c r="H125" s="580"/>
      <c r="I125" s="580"/>
      <c r="J125" s="580"/>
      <c r="K125" s="580"/>
      <c r="L125" s="580"/>
      <c r="M125" s="580"/>
      <c r="N125" s="580"/>
      <c r="O125" s="580"/>
      <c r="P125" s="580"/>
      <c r="Q125" s="580"/>
      <c r="R125" s="577"/>
      <c r="S125" s="577"/>
      <c r="T125" s="580"/>
      <c r="U125" s="580"/>
      <c r="V125" s="580"/>
      <c r="W125" s="580"/>
      <c r="X125" s="580"/>
      <c r="Y125" s="580"/>
      <c r="Z125" s="580"/>
      <c r="AA125" s="580"/>
      <c r="AB125" s="580"/>
      <c r="AC125" s="580"/>
      <c r="AD125" s="145"/>
      <c r="AE125" s="585"/>
      <c r="AF125" s="586"/>
      <c r="AG125" s="586"/>
      <c r="AH125" s="586"/>
      <c r="AI125" s="591"/>
      <c r="AJ125" s="591"/>
      <c r="AK125" s="592"/>
      <c r="AL125" s="142"/>
      <c r="AM125" s="142"/>
      <c r="AN125" s="145"/>
      <c r="AO125" s="145"/>
      <c r="AP125" s="145"/>
      <c r="AQ125" s="145"/>
      <c r="AR125" s="145"/>
    </row>
    <row r="126" spans="1:44" ht="6.95" customHeight="1" thickTop="1" thickBot="1">
      <c r="A126" s="104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N126" s="131"/>
      <c r="AO126" s="131"/>
      <c r="AP126" s="131"/>
      <c r="AQ126" s="131"/>
      <c r="AR126" s="131"/>
    </row>
    <row r="127" spans="1:44" ht="9.9499999999999993" customHeight="1">
      <c r="A127" s="104"/>
      <c r="B127" s="593" t="s">
        <v>8</v>
      </c>
      <c r="C127" s="593"/>
      <c r="D127" s="593"/>
      <c r="E127" s="593"/>
      <c r="F127" s="593"/>
      <c r="G127" s="593"/>
      <c r="H127" s="593"/>
      <c r="I127" s="593"/>
      <c r="J127" s="593"/>
      <c r="K127" s="596" t="str">
        <f>K39</f>
        <v/>
      </c>
      <c r="L127" s="597"/>
      <c r="M127" s="597"/>
      <c r="N127" s="597"/>
      <c r="O127" s="597"/>
      <c r="P127" s="597"/>
      <c r="Q127" s="597"/>
      <c r="R127" s="597"/>
      <c r="S127" s="597"/>
      <c r="T127" s="597"/>
      <c r="U127" s="597"/>
      <c r="V127" s="597"/>
      <c r="W127" s="597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</row>
    <row r="128" spans="1:44" ht="9.9499999999999993" customHeight="1">
      <c r="A128" s="104"/>
      <c r="B128" s="594"/>
      <c r="C128" s="594"/>
      <c r="D128" s="594"/>
      <c r="E128" s="594"/>
      <c r="F128" s="594"/>
      <c r="G128" s="594"/>
      <c r="H128" s="594"/>
      <c r="I128" s="594"/>
      <c r="J128" s="594"/>
      <c r="K128" s="598"/>
      <c r="L128" s="598"/>
      <c r="M128" s="598"/>
      <c r="N128" s="598"/>
      <c r="O128" s="598"/>
      <c r="P128" s="598"/>
      <c r="Q128" s="598"/>
      <c r="R128" s="598"/>
      <c r="S128" s="598"/>
      <c r="T128" s="598"/>
      <c r="U128" s="598"/>
      <c r="V128" s="598"/>
      <c r="W128" s="598"/>
      <c r="X128" s="131"/>
      <c r="Y128" s="131"/>
      <c r="Z128" s="600" t="s">
        <v>89</v>
      </c>
      <c r="AA128" s="601"/>
      <c r="AB128" s="601"/>
      <c r="AC128" s="601"/>
      <c r="AD128" s="604">
        <f>AD40</f>
        <v>0</v>
      </c>
      <c r="AE128" s="605"/>
      <c r="AF128" s="606"/>
      <c r="AG128" s="131"/>
      <c r="AH128" s="131"/>
      <c r="AI128" s="131"/>
      <c r="AJ128" s="131"/>
      <c r="AK128" s="131"/>
      <c r="AL128" s="146"/>
      <c r="AM128" s="146"/>
      <c r="AN128" s="146"/>
      <c r="AO128" s="146"/>
      <c r="AP128" s="146"/>
      <c r="AQ128" s="146"/>
      <c r="AR128" s="146"/>
    </row>
    <row r="129" spans="1:44" ht="9.9499999999999993" customHeight="1" thickBot="1">
      <c r="A129" s="104"/>
      <c r="B129" s="595"/>
      <c r="C129" s="595"/>
      <c r="D129" s="595"/>
      <c r="E129" s="595"/>
      <c r="F129" s="595"/>
      <c r="G129" s="595"/>
      <c r="H129" s="595"/>
      <c r="I129" s="595"/>
      <c r="J129" s="595"/>
      <c r="K129" s="599"/>
      <c r="L129" s="599"/>
      <c r="M129" s="599"/>
      <c r="N129" s="599"/>
      <c r="O129" s="599"/>
      <c r="P129" s="599"/>
      <c r="Q129" s="599"/>
      <c r="R129" s="599"/>
      <c r="S129" s="599"/>
      <c r="T129" s="599"/>
      <c r="U129" s="599"/>
      <c r="V129" s="599"/>
      <c r="W129" s="599"/>
      <c r="X129" s="131"/>
      <c r="Y129" s="131"/>
      <c r="Z129" s="602"/>
      <c r="AA129" s="603"/>
      <c r="AB129" s="603"/>
      <c r="AC129" s="603"/>
      <c r="AD129" s="607"/>
      <c r="AE129" s="608"/>
      <c r="AF129" s="609"/>
      <c r="AG129" s="131"/>
      <c r="AH129" s="131"/>
      <c r="AI129" s="131"/>
      <c r="AJ129" s="131"/>
      <c r="AK129" s="131"/>
      <c r="AL129" s="146"/>
      <c r="AM129" s="146"/>
      <c r="AN129" s="146"/>
      <c r="AO129" s="146"/>
      <c r="AP129" s="146"/>
      <c r="AQ129" s="146"/>
      <c r="AR129" s="146"/>
    </row>
    <row r="130" spans="1:44" ht="6.95" customHeight="1">
      <c r="A130" s="104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</row>
    <row r="131" spans="1:44" ht="6.95" customHeight="1">
      <c r="A131" s="104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/>
    </row>
    <row r="132" spans="1:44" ht="6.95" customHeight="1">
      <c r="A132" s="104"/>
      <c r="B132" s="131"/>
      <c r="C132" s="113"/>
      <c r="D132" s="113"/>
      <c r="E132" s="113"/>
      <c r="F132" s="113"/>
      <c r="G132" s="113"/>
      <c r="H132" s="113"/>
      <c r="I132" s="610" t="s">
        <v>26</v>
      </c>
      <c r="J132" s="610"/>
      <c r="K132" s="610"/>
      <c r="L132" s="610"/>
      <c r="M132" s="610"/>
      <c r="N132" s="610"/>
      <c r="O132" s="610"/>
      <c r="P132" s="610"/>
      <c r="Q132" s="610"/>
      <c r="R132" s="610"/>
      <c r="S132" s="610"/>
      <c r="T132" s="610"/>
      <c r="U132" s="610"/>
      <c r="V132" s="610"/>
      <c r="W132" s="610"/>
      <c r="X132" s="610"/>
      <c r="Y132" s="610"/>
      <c r="Z132" s="610"/>
      <c r="AA132" s="610"/>
      <c r="AB132" s="610"/>
      <c r="AC132" s="610"/>
      <c r="AD132" s="610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31"/>
    </row>
    <row r="133" spans="1:44" ht="6.95" customHeight="1" thickBot="1">
      <c r="A133" s="104"/>
      <c r="B133" s="113"/>
      <c r="C133" s="113"/>
      <c r="D133" s="113"/>
      <c r="E133" s="113"/>
      <c r="F133" s="113"/>
      <c r="G133" s="113"/>
      <c r="H133" s="113"/>
      <c r="I133" s="611"/>
      <c r="J133" s="611"/>
      <c r="K133" s="611"/>
      <c r="L133" s="611"/>
      <c r="M133" s="611"/>
      <c r="N133" s="611"/>
      <c r="O133" s="611"/>
      <c r="P133" s="611"/>
      <c r="Q133" s="611"/>
      <c r="R133" s="611"/>
      <c r="S133" s="611"/>
      <c r="T133" s="611"/>
      <c r="U133" s="611"/>
      <c r="V133" s="611"/>
      <c r="W133" s="611"/>
      <c r="X133" s="611"/>
      <c r="Y133" s="611"/>
      <c r="Z133" s="611"/>
      <c r="AA133" s="611"/>
      <c r="AB133" s="611"/>
      <c r="AC133" s="611"/>
      <c r="AD133" s="611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31"/>
    </row>
    <row r="134" spans="1:44" ht="6.95" customHeight="1" thickTop="1">
      <c r="A134" s="104"/>
      <c r="B134" s="612" t="s">
        <v>29</v>
      </c>
      <c r="C134" s="613"/>
      <c r="D134" s="613"/>
      <c r="E134" s="613"/>
      <c r="F134" s="613"/>
      <c r="G134" s="613"/>
      <c r="H134" s="614"/>
      <c r="I134" s="618" t="s">
        <v>15</v>
      </c>
      <c r="J134" s="619"/>
      <c r="K134" s="619"/>
      <c r="L134" s="619"/>
      <c r="M134" s="619"/>
      <c r="N134" s="619"/>
      <c r="O134" s="619"/>
      <c r="P134" s="619"/>
      <c r="Q134" s="619"/>
      <c r="R134" s="619"/>
      <c r="S134" s="619"/>
      <c r="T134" s="619"/>
      <c r="U134" s="620"/>
      <c r="V134" s="624" t="s">
        <v>9</v>
      </c>
      <c r="W134" s="625"/>
      <c r="X134" s="626"/>
      <c r="Y134" s="630" t="s">
        <v>10</v>
      </c>
      <c r="Z134" s="619"/>
      <c r="AA134" s="619"/>
      <c r="AB134" s="619"/>
      <c r="AC134" s="619"/>
      <c r="AD134" s="631"/>
      <c r="AE134" s="634" t="s">
        <v>88</v>
      </c>
      <c r="AF134" s="635"/>
      <c r="AG134" s="636"/>
      <c r="AH134" s="640" t="s">
        <v>14</v>
      </c>
      <c r="AI134" s="641"/>
      <c r="AJ134" s="641"/>
      <c r="AK134" s="641"/>
      <c r="AL134" s="641"/>
      <c r="AM134" s="641"/>
      <c r="AN134" s="641"/>
      <c r="AO134" s="641"/>
      <c r="AP134" s="641"/>
      <c r="AQ134" s="642"/>
      <c r="AR134" s="131"/>
    </row>
    <row r="135" spans="1:44" ht="6.95" customHeight="1" thickBot="1">
      <c r="A135" s="104"/>
      <c r="B135" s="615"/>
      <c r="C135" s="616"/>
      <c r="D135" s="616"/>
      <c r="E135" s="616"/>
      <c r="F135" s="616"/>
      <c r="G135" s="616"/>
      <c r="H135" s="617"/>
      <c r="I135" s="621"/>
      <c r="J135" s="622"/>
      <c r="K135" s="622"/>
      <c r="L135" s="622"/>
      <c r="M135" s="622"/>
      <c r="N135" s="622"/>
      <c r="O135" s="622"/>
      <c r="P135" s="622"/>
      <c r="Q135" s="622"/>
      <c r="R135" s="622"/>
      <c r="S135" s="622"/>
      <c r="T135" s="622"/>
      <c r="U135" s="623"/>
      <c r="V135" s="627"/>
      <c r="W135" s="628"/>
      <c r="X135" s="629"/>
      <c r="Y135" s="632"/>
      <c r="Z135" s="622"/>
      <c r="AA135" s="622"/>
      <c r="AB135" s="622"/>
      <c r="AC135" s="622"/>
      <c r="AD135" s="633"/>
      <c r="AE135" s="637"/>
      <c r="AF135" s="638"/>
      <c r="AG135" s="639"/>
      <c r="AH135" s="643"/>
      <c r="AI135" s="644"/>
      <c r="AJ135" s="644"/>
      <c r="AK135" s="644"/>
      <c r="AL135" s="644"/>
      <c r="AM135" s="644"/>
      <c r="AN135" s="644"/>
      <c r="AO135" s="644"/>
      <c r="AP135" s="644"/>
      <c r="AQ135" s="645"/>
      <c r="AR135" s="131"/>
    </row>
    <row r="136" spans="1:44" ht="12" customHeight="1" thickTop="1">
      <c r="A136" s="104"/>
      <c r="B136" s="646">
        <f>B48</f>
        <v>0</v>
      </c>
      <c r="C136" s="647"/>
      <c r="D136" s="647"/>
      <c r="E136" s="647"/>
      <c r="F136" s="647"/>
      <c r="G136" s="647"/>
      <c r="H136" s="648"/>
      <c r="I136" s="652" t="str">
        <f>I48</f>
        <v/>
      </c>
      <c r="J136" s="653"/>
      <c r="K136" s="653"/>
      <c r="L136" s="653"/>
      <c r="M136" s="653"/>
      <c r="N136" s="653"/>
      <c r="O136" s="653"/>
      <c r="P136" s="653"/>
      <c r="Q136" s="653"/>
      <c r="R136" s="653"/>
      <c r="S136" s="653"/>
      <c r="T136" s="653"/>
      <c r="U136" s="654"/>
      <c r="V136" s="661">
        <v>0.1</v>
      </c>
      <c r="W136" s="662"/>
      <c r="X136" s="663"/>
      <c r="Y136" s="670" t="str">
        <f>Y48</f>
        <v/>
      </c>
      <c r="Z136" s="671"/>
      <c r="AA136" s="671"/>
      <c r="AB136" s="671"/>
      <c r="AC136" s="671"/>
      <c r="AD136" s="672"/>
      <c r="AE136" s="679" t="str">
        <f>AE48</f>
        <v/>
      </c>
      <c r="AF136" s="680"/>
      <c r="AG136" s="681"/>
      <c r="AH136" s="688" t="str">
        <f>AH48</f>
        <v/>
      </c>
      <c r="AI136" s="689"/>
      <c r="AJ136" s="689"/>
      <c r="AK136" s="689"/>
      <c r="AL136" s="689"/>
      <c r="AM136" s="689"/>
      <c r="AN136" s="689"/>
      <c r="AO136" s="689"/>
      <c r="AP136" s="689"/>
      <c r="AQ136" s="690"/>
      <c r="AR136" s="131"/>
    </row>
    <row r="137" spans="1:44" ht="12" customHeight="1">
      <c r="A137" s="104"/>
      <c r="B137" s="646"/>
      <c r="C137" s="647"/>
      <c r="D137" s="647"/>
      <c r="E137" s="647"/>
      <c r="F137" s="647"/>
      <c r="G137" s="647"/>
      <c r="H137" s="648"/>
      <c r="I137" s="655"/>
      <c r="J137" s="656"/>
      <c r="K137" s="656"/>
      <c r="L137" s="656"/>
      <c r="M137" s="656"/>
      <c r="N137" s="656"/>
      <c r="O137" s="656"/>
      <c r="P137" s="656"/>
      <c r="Q137" s="656"/>
      <c r="R137" s="656"/>
      <c r="S137" s="656"/>
      <c r="T137" s="656"/>
      <c r="U137" s="657"/>
      <c r="V137" s="664"/>
      <c r="W137" s="665"/>
      <c r="X137" s="666"/>
      <c r="Y137" s="673"/>
      <c r="Z137" s="674"/>
      <c r="AA137" s="674"/>
      <c r="AB137" s="674"/>
      <c r="AC137" s="674"/>
      <c r="AD137" s="675"/>
      <c r="AE137" s="682"/>
      <c r="AF137" s="683"/>
      <c r="AG137" s="684"/>
      <c r="AH137" s="691"/>
      <c r="AI137" s="692"/>
      <c r="AJ137" s="692"/>
      <c r="AK137" s="692"/>
      <c r="AL137" s="692"/>
      <c r="AM137" s="692"/>
      <c r="AN137" s="692"/>
      <c r="AO137" s="692"/>
      <c r="AP137" s="692"/>
      <c r="AQ137" s="693"/>
      <c r="AR137" s="131"/>
    </row>
    <row r="138" spans="1:44" ht="12" customHeight="1" thickBot="1">
      <c r="A138" s="104"/>
      <c r="B138" s="649"/>
      <c r="C138" s="650"/>
      <c r="D138" s="650"/>
      <c r="E138" s="650"/>
      <c r="F138" s="650"/>
      <c r="G138" s="650"/>
      <c r="H138" s="651"/>
      <c r="I138" s="658"/>
      <c r="J138" s="659"/>
      <c r="K138" s="659"/>
      <c r="L138" s="659"/>
      <c r="M138" s="659"/>
      <c r="N138" s="659"/>
      <c r="O138" s="659"/>
      <c r="P138" s="659"/>
      <c r="Q138" s="659"/>
      <c r="R138" s="659"/>
      <c r="S138" s="659"/>
      <c r="T138" s="659"/>
      <c r="U138" s="660"/>
      <c r="V138" s="667"/>
      <c r="W138" s="668"/>
      <c r="X138" s="669"/>
      <c r="Y138" s="676"/>
      <c r="Z138" s="677"/>
      <c r="AA138" s="677"/>
      <c r="AB138" s="677"/>
      <c r="AC138" s="677"/>
      <c r="AD138" s="678"/>
      <c r="AE138" s="685"/>
      <c r="AF138" s="686"/>
      <c r="AG138" s="687"/>
      <c r="AH138" s="694"/>
      <c r="AI138" s="695"/>
      <c r="AJ138" s="695"/>
      <c r="AK138" s="695"/>
      <c r="AL138" s="695"/>
      <c r="AM138" s="695"/>
      <c r="AN138" s="695"/>
      <c r="AO138" s="695"/>
      <c r="AP138" s="695"/>
      <c r="AQ138" s="696"/>
      <c r="AR138" s="131"/>
    </row>
    <row r="139" spans="1:44" ht="9.75" customHeight="1" thickTop="1">
      <c r="A139" s="104"/>
      <c r="B139" s="152" t="s">
        <v>36</v>
      </c>
      <c r="C139" s="149"/>
      <c r="D139" s="149"/>
      <c r="E139" s="149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49"/>
      <c r="T139" s="149"/>
      <c r="U139" s="149"/>
      <c r="V139" s="150"/>
      <c r="W139" s="150"/>
      <c r="X139" s="150"/>
      <c r="Y139" s="150"/>
      <c r="Z139" s="150"/>
      <c r="AA139" s="150"/>
      <c r="AB139" s="130"/>
      <c r="AC139" s="130"/>
      <c r="AD139" s="13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31"/>
      <c r="AP139" s="131"/>
      <c r="AQ139" s="131"/>
      <c r="AR139" s="131"/>
    </row>
    <row r="140" spans="1:44">
      <c r="A140" s="104"/>
      <c r="B140" s="148"/>
      <c r="C140" s="113"/>
      <c r="D140" s="113"/>
      <c r="E140" s="113"/>
      <c r="F140" s="131"/>
      <c r="G140" s="131"/>
      <c r="H140" s="131"/>
      <c r="I140" s="610" t="s">
        <v>17</v>
      </c>
      <c r="J140" s="610"/>
      <c r="K140" s="610"/>
      <c r="L140" s="610"/>
      <c r="M140" s="610"/>
      <c r="N140" s="610"/>
      <c r="O140" s="610"/>
      <c r="P140" s="610"/>
      <c r="Q140" s="610"/>
      <c r="R140" s="610"/>
      <c r="S140" s="610"/>
      <c r="T140" s="610"/>
      <c r="U140" s="610"/>
      <c r="V140" s="610"/>
      <c r="W140" s="610"/>
      <c r="X140" s="610"/>
      <c r="Y140" s="610"/>
      <c r="Z140" s="610"/>
      <c r="AA140" s="610"/>
      <c r="AB140" s="610"/>
      <c r="AC140" s="610"/>
      <c r="AD140" s="610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31"/>
    </row>
    <row r="141" spans="1:44" ht="6.95" customHeight="1">
      <c r="A141" s="104"/>
      <c r="B141" s="113"/>
      <c r="C141" s="113"/>
      <c r="D141" s="113"/>
      <c r="E141" s="113"/>
      <c r="F141" s="131"/>
      <c r="G141" s="131"/>
      <c r="H141" s="131"/>
      <c r="I141" s="748"/>
      <c r="J141" s="748"/>
      <c r="K141" s="748"/>
      <c r="L141" s="748"/>
      <c r="M141" s="748"/>
      <c r="N141" s="748"/>
      <c r="O141" s="748"/>
      <c r="P141" s="748"/>
      <c r="Q141" s="748"/>
      <c r="R141" s="748"/>
      <c r="S141" s="748"/>
      <c r="T141" s="748"/>
      <c r="U141" s="748"/>
      <c r="V141" s="748"/>
      <c r="W141" s="748"/>
      <c r="X141" s="748"/>
      <c r="Y141" s="748"/>
      <c r="Z141" s="748"/>
      <c r="AA141" s="748"/>
      <c r="AB141" s="748"/>
      <c r="AC141" s="748"/>
      <c r="AD141" s="748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31"/>
    </row>
    <row r="142" spans="1:44" ht="6.95" customHeight="1">
      <c r="A142" s="104"/>
      <c r="B142" s="113"/>
      <c r="C142" s="113"/>
      <c r="D142" s="113"/>
      <c r="E142" s="113"/>
      <c r="F142" s="131"/>
      <c r="G142" s="131"/>
      <c r="H142" s="131"/>
      <c r="I142" s="749" t="s">
        <v>15</v>
      </c>
      <c r="J142" s="750"/>
      <c r="K142" s="750"/>
      <c r="L142" s="750"/>
      <c r="M142" s="750"/>
      <c r="N142" s="750"/>
      <c r="O142" s="750"/>
      <c r="P142" s="750"/>
      <c r="Q142" s="750"/>
      <c r="R142" s="750"/>
      <c r="S142" s="750"/>
      <c r="T142" s="750"/>
      <c r="U142" s="751"/>
      <c r="V142" s="753" t="s">
        <v>9</v>
      </c>
      <c r="W142" s="750"/>
      <c r="X142" s="751"/>
      <c r="Y142" s="753" t="s">
        <v>10</v>
      </c>
      <c r="Z142" s="750"/>
      <c r="AA142" s="750"/>
      <c r="AB142" s="750"/>
      <c r="AC142" s="750"/>
      <c r="AD142" s="754"/>
      <c r="AE142" s="755" t="s">
        <v>16</v>
      </c>
      <c r="AF142" s="756"/>
      <c r="AG142" s="756"/>
      <c r="AH142" s="756"/>
      <c r="AI142" s="756"/>
      <c r="AJ142" s="756"/>
      <c r="AK142" s="756"/>
      <c r="AL142" s="756"/>
      <c r="AM142" s="756"/>
      <c r="AN142" s="756"/>
      <c r="AO142" s="756"/>
      <c r="AP142" s="756"/>
      <c r="AQ142" s="757"/>
      <c r="AR142" s="131"/>
    </row>
    <row r="143" spans="1:44" ht="6.95" customHeight="1">
      <c r="A143" s="104"/>
      <c r="B143" s="113"/>
      <c r="C143" s="113"/>
      <c r="D143" s="113"/>
      <c r="E143" s="113"/>
      <c r="F143" s="131"/>
      <c r="G143" s="131"/>
      <c r="H143" s="131"/>
      <c r="I143" s="752"/>
      <c r="J143" s="622"/>
      <c r="K143" s="622"/>
      <c r="L143" s="622"/>
      <c r="M143" s="622"/>
      <c r="N143" s="622"/>
      <c r="O143" s="622"/>
      <c r="P143" s="622"/>
      <c r="Q143" s="622"/>
      <c r="R143" s="622"/>
      <c r="S143" s="622"/>
      <c r="T143" s="622"/>
      <c r="U143" s="623"/>
      <c r="V143" s="632"/>
      <c r="W143" s="622"/>
      <c r="X143" s="623"/>
      <c r="Y143" s="632"/>
      <c r="Z143" s="622"/>
      <c r="AA143" s="622"/>
      <c r="AB143" s="622"/>
      <c r="AC143" s="622"/>
      <c r="AD143" s="633"/>
      <c r="AE143" s="758"/>
      <c r="AF143" s="644"/>
      <c r="AG143" s="644"/>
      <c r="AH143" s="644"/>
      <c r="AI143" s="644"/>
      <c r="AJ143" s="644"/>
      <c r="AK143" s="644"/>
      <c r="AL143" s="644"/>
      <c r="AM143" s="644"/>
      <c r="AN143" s="644"/>
      <c r="AO143" s="644"/>
      <c r="AP143" s="644"/>
      <c r="AQ143" s="759"/>
      <c r="AR143" s="131"/>
    </row>
    <row r="144" spans="1:44" ht="6.95" customHeight="1">
      <c r="A144" s="104"/>
      <c r="B144" s="114"/>
      <c r="C144" s="114"/>
      <c r="D144" s="114"/>
      <c r="E144" s="114"/>
      <c r="F144" s="131"/>
      <c r="G144" s="131"/>
      <c r="H144" s="131"/>
      <c r="I144" s="760">
        <f>I56</f>
        <v>0</v>
      </c>
      <c r="J144" s="761"/>
      <c r="K144" s="761"/>
      <c r="L144" s="761"/>
      <c r="M144" s="761"/>
      <c r="N144" s="761"/>
      <c r="O144" s="761"/>
      <c r="P144" s="761"/>
      <c r="Q144" s="761"/>
      <c r="R144" s="761"/>
      <c r="S144" s="761"/>
      <c r="T144" s="761"/>
      <c r="U144" s="762"/>
      <c r="V144" s="661">
        <v>0.1</v>
      </c>
      <c r="W144" s="662"/>
      <c r="X144" s="663"/>
      <c r="Y144" s="772">
        <f>Y56</f>
        <v>0</v>
      </c>
      <c r="Z144" s="773"/>
      <c r="AA144" s="773"/>
      <c r="AB144" s="773"/>
      <c r="AC144" s="773"/>
      <c r="AD144" s="774"/>
      <c r="AE144" s="781">
        <f>AE56</f>
        <v>0</v>
      </c>
      <c r="AF144" s="782"/>
      <c r="AG144" s="782"/>
      <c r="AH144" s="782"/>
      <c r="AI144" s="782"/>
      <c r="AJ144" s="782"/>
      <c r="AK144" s="782"/>
      <c r="AL144" s="782"/>
      <c r="AM144" s="782"/>
      <c r="AN144" s="782"/>
      <c r="AO144" s="782"/>
      <c r="AP144" s="782"/>
      <c r="AQ144" s="783"/>
      <c r="AR144" s="131"/>
    </row>
    <row r="145" spans="1:46" ht="6.95" customHeight="1">
      <c r="A145" s="104"/>
      <c r="B145" s="114"/>
      <c r="C145" s="114"/>
      <c r="D145" s="114"/>
      <c r="E145" s="114"/>
      <c r="F145" s="131"/>
      <c r="G145" s="131"/>
      <c r="H145" s="131"/>
      <c r="I145" s="763"/>
      <c r="J145" s="764"/>
      <c r="K145" s="764"/>
      <c r="L145" s="764"/>
      <c r="M145" s="764"/>
      <c r="N145" s="764"/>
      <c r="O145" s="764"/>
      <c r="P145" s="764"/>
      <c r="Q145" s="764"/>
      <c r="R145" s="764"/>
      <c r="S145" s="764"/>
      <c r="T145" s="764"/>
      <c r="U145" s="765"/>
      <c r="V145" s="664"/>
      <c r="W145" s="665"/>
      <c r="X145" s="666"/>
      <c r="Y145" s="775"/>
      <c r="Z145" s="776"/>
      <c r="AA145" s="776"/>
      <c r="AB145" s="776"/>
      <c r="AC145" s="776"/>
      <c r="AD145" s="777"/>
      <c r="AE145" s="784"/>
      <c r="AF145" s="785"/>
      <c r="AG145" s="785"/>
      <c r="AH145" s="785"/>
      <c r="AI145" s="785"/>
      <c r="AJ145" s="785"/>
      <c r="AK145" s="785"/>
      <c r="AL145" s="785"/>
      <c r="AM145" s="785"/>
      <c r="AN145" s="785"/>
      <c r="AO145" s="785"/>
      <c r="AP145" s="785"/>
      <c r="AQ145" s="786"/>
      <c r="AR145" s="131"/>
    </row>
    <row r="146" spans="1:46" ht="6.95" customHeight="1">
      <c r="A146" s="104"/>
      <c r="B146" s="114"/>
      <c r="C146" s="114"/>
      <c r="D146" s="114"/>
      <c r="E146" s="114"/>
      <c r="F146" s="131"/>
      <c r="G146" s="131"/>
      <c r="H146" s="131"/>
      <c r="I146" s="766"/>
      <c r="J146" s="767"/>
      <c r="K146" s="767"/>
      <c r="L146" s="767"/>
      <c r="M146" s="767"/>
      <c r="N146" s="767"/>
      <c r="O146" s="767"/>
      <c r="P146" s="767"/>
      <c r="Q146" s="767"/>
      <c r="R146" s="767"/>
      <c r="S146" s="767"/>
      <c r="T146" s="767"/>
      <c r="U146" s="768"/>
      <c r="V146" s="769"/>
      <c r="W146" s="770"/>
      <c r="X146" s="771"/>
      <c r="Y146" s="778"/>
      <c r="Z146" s="779"/>
      <c r="AA146" s="779"/>
      <c r="AB146" s="779"/>
      <c r="AC146" s="779"/>
      <c r="AD146" s="780"/>
      <c r="AE146" s="787"/>
      <c r="AF146" s="788"/>
      <c r="AG146" s="788"/>
      <c r="AH146" s="788"/>
      <c r="AI146" s="788"/>
      <c r="AJ146" s="788"/>
      <c r="AK146" s="788"/>
      <c r="AL146" s="788"/>
      <c r="AM146" s="788"/>
      <c r="AN146" s="788"/>
      <c r="AO146" s="788"/>
      <c r="AP146" s="788"/>
      <c r="AQ146" s="789"/>
      <c r="AR146" s="131"/>
    </row>
    <row r="147" spans="1:46" ht="11.25" customHeight="1" thickBot="1">
      <c r="A147" s="104"/>
      <c r="B147" s="111"/>
      <c r="C147" s="111"/>
      <c r="D147" s="111"/>
      <c r="E147" s="111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1"/>
      <c r="T147" s="111"/>
      <c r="U147" s="111"/>
      <c r="V147" s="112"/>
      <c r="W147" s="112"/>
      <c r="X147" s="112"/>
      <c r="Y147" s="112"/>
      <c r="Z147" s="112"/>
      <c r="AA147" s="112"/>
      <c r="AB147" s="115"/>
      <c r="AC147" s="115"/>
      <c r="AD147" s="115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6"/>
      <c r="AO147" s="104"/>
      <c r="AP147" s="104"/>
      <c r="AQ147" s="104"/>
      <c r="AR147" s="104"/>
    </row>
    <row r="148" spans="1:46" ht="6.95" customHeight="1">
      <c r="A148" s="104"/>
      <c r="B148" s="104"/>
      <c r="C148" s="104"/>
      <c r="D148" s="104"/>
      <c r="E148" s="104"/>
      <c r="F148" s="104"/>
      <c r="G148" s="104"/>
      <c r="H148" s="104"/>
      <c r="I148" s="834" t="s">
        <v>18</v>
      </c>
      <c r="J148" s="834"/>
      <c r="K148" s="834"/>
      <c r="L148" s="834"/>
      <c r="M148" s="834"/>
      <c r="N148" s="834"/>
      <c r="O148" s="834"/>
      <c r="P148" s="834"/>
      <c r="Q148" s="834"/>
      <c r="R148" s="834"/>
      <c r="S148" s="834"/>
      <c r="T148" s="834"/>
      <c r="U148" s="834"/>
      <c r="V148" s="834"/>
      <c r="W148" s="834"/>
      <c r="X148" s="834"/>
      <c r="Y148" s="834"/>
      <c r="Z148" s="834"/>
      <c r="AA148" s="834"/>
      <c r="AB148" s="834"/>
      <c r="AC148" s="834"/>
      <c r="AD148" s="835"/>
      <c r="AE148" s="697" t="s">
        <v>74</v>
      </c>
      <c r="AF148" s="619"/>
      <c r="AG148" s="619"/>
      <c r="AH148" s="619"/>
      <c r="AI148" s="619"/>
      <c r="AJ148" s="619"/>
      <c r="AK148" s="619"/>
      <c r="AL148" s="619"/>
      <c r="AM148" s="619"/>
      <c r="AN148" s="619"/>
      <c r="AO148" s="619"/>
      <c r="AP148" s="619"/>
      <c r="AQ148" s="698"/>
      <c r="AR148" s="104"/>
    </row>
    <row r="149" spans="1:46" ht="6.95" customHeight="1" thickBot="1">
      <c r="A149" s="104"/>
      <c r="B149" s="104"/>
      <c r="C149" s="104"/>
      <c r="D149" s="104"/>
      <c r="E149" s="104"/>
      <c r="F149" s="104"/>
      <c r="G149" s="104"/>
      <c r="H149" s="104"/>
      <c r="I149" s="836"/>
      <c r="J149" s="836"/>
      <c r="K149" s="836"/>
      <c r="L149" s="836"/>
      <c r="M149" s="836"/>
      <c r="N149" s="836"/>
      <c r="O149" s="836"/>
      <c r="P149" s="836"/>
      <c r="Q149" s="836"/>
      <c r="R149" s="836"/>
      <c r="S149" s="836"/>
      <c r="T149" s="836"/>
      <c r="U149" s="836"/>
      <c r="V149" s="836"/>
      <c r="W149" s="836"/>
      <c r="X149" s="836"/>
      <c r="Y149" s="836"/>
      <c r="Z149" s="836"/>
      <c r="AA149" s="836"/>
      <c r="AB149" s="836"/>
      <c r="AC149" s="836"/>
      <c r="AD149" s="837"/>
      <c r="AE149" s="699"/>
      <c r="AF149" s="700"/>
      <c r="AG149" s="700"/>
      <c r="AH149" s="700"/>
      <c r="AI149" s="700"/>
      <c r="AJ149" s="700"/>
      <c r="AK149" s="700"/>
      <c r="AL149" s="700"/>
      <c r="AM149" s="700"/>
      <c r="AN149" s="700"/>
      <c r="AO149" s="700"/>
      <c r="AP149" s="700"/>
      <c r="AQ149" s="701"/>
      <c r="AR149" s="104"/>
    </row>
    <row r="150" spans="1:46" ht="6.95" customHeight="1">
      <c r="A150" s="104"/>
      <c r="B150" s="104"/>
      <c r="C150" s="104"/>
      <c r="D150" s="104"/>
      <c r="E150" s="104"/>
      <c r="F150" s="104"/>
      <c r="G150" s="104"/>
      <c r="H150" s="104"/>
      <c r="I150" s="702" t="s">
        <v>15</v>
      </c>
      <c r="J150" s="703"/>
      <c r="K150" s="703"/>
      <c r="L150" s="703"/>
      <c r="M150" s="703"/>
      <c r="N150" s="703"/>
      <c r="O150" s="703"/>
      <c r="P150" s="703"/>
      <c r="Q150" s="703"/>
      <c r="R150" s="703"/>
      <c r="S150" s="703"/>
      <c r="T150" s="703"/>
      <c r="U150" s="704"/>
      <c r="V150" s="708" t="s">
        <v>9</v>
      </c>
      <c r="W150" s="703"/>
      <c r="X150" s="704"/>
      <c r="Y150" s="708" t="s">
        <v>10</v>
      </c>
      <c r="Z150" s="703"/>
      <c r="AA150" s="703"/>
      <c r="AB150" s="703"/>
      <c r="AC150" s="703"/>
      <c r="AD150" s="710"/>
      <c r="AE150" s="712" t="str">
        <f>AE62</f>
        <v/>
      </c>
      <c r="AF150" s="713"/>
      <c r="AG150" s="713"/>
      <c r="AH150" s="713"/>
      <c r="AI150" s="713"/>
      <c r="AJ150" s="713"/>
      <c r="AK150" s="713"/>
      <c r="AL150" s="713"/>
      <c r="AM150" s="713"/>
      <c r="AN150" s="713"/>
      <c r="AO150" s="713"/>
      <c r="AP150" s="713"/>
      <c r="AQ150" s="714"/>
      <c r="AR150" s="104"/>
    </row>
    <row r="151" spans="1:46" ht="6.95" customHeight="1">
      <c r="A151" s="104"/>
      <c r="B151" s="104"/>
      <c r="C151" s="104"/>
      <c r="D151" s="104"/>
      <c r="E151" s="104"/>
      <c r="F151" s="104"/>
      <c r="G151" s="104"/>
      <c r="H151" s="104"/>
      <c r="I151" s="705"/>
      <c r="J151" s="706"/>
      <c r="K151" s="706"/>
      <c r="L151" s="706"/>
      <c r="M151" s="706"/>
      <c r="N151" s="706"/>
      <c r="O151" s="706"/>
      <c r="P151" s="706"/>
      <c r="Q151" s="706"/>
      <c r="R151" s="706"/>
      <c r="S151" s="706"/>
      <c r="T151" s="706"/>
      <c r="U151" s="707"/>
      <c r="V151" s="709"/>
      <c r="W151" s="706"/>
      <c r="X151" s="707"/>
      <c r="Y151" s="709"/>
      <c r="Z151" s="706"/>
      <c r="AA151" s="706"/>
      <c r="AB151" s="706"/>
      <c r="AC151" s="706"/>
      <c r="AD151" s="711"/>
      <c r="AE151" s="715"/>
      <c r="AF151" s="716"/>
      <c r="AG151" s="716"/>
      <c r="AH151" s="716"/>
      <c r="AI151" s="716"/>
      <c r="AJ151" s="716"/>
      <c r="AK151" s="716"/>
      <c r="AL151" s="716"/>
      <c r="AM151" s="716"/>
      <c r="AN151" s="716"/>
      <c r="AO151" s="716"/>
      <c r="AP151" s="716"/>
      <c r="AQ151" s="717"/>
      <c r="AR151" s="104"/>
    </row>
    <row r="152" spans="1:46" ht="12" customHeight="1">
      <c r="A152" s="104"/>
      <c r="B152" s="104"/>
      <c r="C152" s="104"/>
      <c r="D152" s="104"/>
      <c r="E152" s="104"/>
      <c r="F152" s="104"/>
      <c r="G152" s="104"/>
      <c r="H152" s="104"/>
      <c r="I152" s="721" t="str">
        <f>I64</f>
        <v/>
      </c>
      <c r="J152" s="722"/>
      <c r="K152" s="722"/>
      <c r="L152" s="722"/>
      <c r="M152" s="722"/>
      <c r="N152" s="722"/>
      <c r="O152" s="722"/>
      <c r="P152" s="722"/>
      <c r="Q152" s="722"/>
      <c r="R152" s="722"/>
      <c r="S152" s="722"/>
      <c r="T152" s="722"/>
      <c r="U152" s="723"/>
      <c r="V152" s="730">
        <v>0.1</v>
      </c>
      <c r="W152" s="731"/>
      <c r="X152" s="732"/>
      <c r="Y152" s="739" t="str">
        <f>Y64</f>
        <v/>
      </c>
      <c r="Z152" s="740"/>
      <c r="AA152" s="740"/>
      <c r="AB152" s="740"/>
      <c r="AC152" s="740"/>
      <c r="AD152" s="741"/>
      <c r="AE152" s="715"/>
      <c r="AF152" s="716"/>
      <c r="AG152" s="716"/>
      <c r="AH152" s="716"/>
      <c r="AI152" s="716"/>
      <c r="AJ152" s="716"/>
      <c r="AK152" s="716"/>
      <c r="AL152" s="716"/>
      <c r="AM152" s="716"/>
      <c r="AN152" s="716"/>
      <c r="AO152" s="716"/>
      <c r="AP152" s="716"/>
      <c r="AQ152" s="717"/>
      <c r="AR152" s="104"/>
    </row>
    <row r="153" spans="1:46" ht="12" customHeight="1">
      <c r="A153" s="104"/>
      <c r="B153" s="104"/>
      <c r="C153" s="104"/>
      <c r="D153" s="104"/>
      <c r="E153" s="104"/>
      <c r="F153" s="104"/>
      <c r="G153" s="104"/>
      <c r="H153" s="104"/>
      <c r="I153" s="724"/>
      <c r="J153" s="725"/>
      <c r="K153" s="725"/>
      <c r="L153" s="725"/>
      <c r="M153" s="725"/>
      <c r="N153" s="725"/>
      <c r="O153" s="725"/>
      <c r="P153" s="725"/>
      <c r="Q153" s="725"/>
      <c r="R153" s="725"/>
      <c r="S153" s="725"/>
      <c r="T153" s="725"/>
      <c r="U153" s="726"/>
      <c r="V153" s="733"/>
      <c r="W153" s="734"/>
      <c r="X153" s="735"/>
      <c r="Y153" s="742"/>
      <c r="Z153" s="743"/>
      <c r="AA153" s="743"/>
      <c r="AB153" s="743"/>
      <c r="AC153" s="743"/>
      <c r="AD153" s="744"/>
      <c r="AE153" s="715"/>
      <c r="AF153" s="716"/>
      <c r="AG153" s="716"/>
      <c r="AH153" s="716"/>
      <c r="AI153" s="716"/>
      <c r="AJ153" s="716"/>
      <c r="AK153" s="716"/>
      <c r="AL153" s="716"/>
      <c r="AM153" s="716"/>
      <c r="AN153" s="716"/>
      <c r="AO153" s="716"/>
      <c r="AP153" s="716"/>
      <c r="AQ153" s="717"/>
      <c r="AR153" s="104"/>
    </row>
    <row r="154" spans="1:46" ht="12" customHeight="1" thickBot="1">
      <c r="A154" s="104"/>
      <c r="B154" s="104"/>
      <c r="C154" s="104"/>
      <c r="D154" s="104"/>
      <c r="E154" s="104"/>
      <c r="F154" s="104"/>
      <c r="G154" s="104"/>
      <c r="H154" s="104"/>
      <c r="I154" s="727"/>
      <c r="J154" s="728"/>
      <c r="K154" s="728"/>
      <c r="L154" s="728"/>
      <c r="M154" s="728"/>
      <c r="N154" s="728"/>
      <c r="O154" s="728"/>
      <c r="P154" s="728"/>
      <c r="Q154" s="728"/>
      <c r="R154" s="728"/>
      <c r="S154" s="728"/>
      <c r="T154" s="728"/>
      <c r="U154" s="729"/>
      <c r="V154" s="736"/>
      <c r="W154" s="737"/>
      <c r="X154" s="738"/>
      <c r="Y154" s="745"/>
      <c r="Z154" s="746"/>
      <c r="AA154" s="746"/>
      <c r="AB154" s="746"/>
      <c r="AC154" s="746"/>
      <c r="AD154" s="747"/>
      <c r="AE154" s="718"/>
      <c r="AF154" s="719"/>
      <c r="AG154" s="719"/>
      <c r="AH154" s="719"/>
      <c r="AI154" s="719"/>
      <c r="AJ154" s="719"/>
      <c r="AK154" s="719"/>
      <c r="AL154" s="719"/>
      <c r="AM154" s="719"/>
      <c r="AN154" s="719"/>
      <c r="AO154" s="719"/>
      <c r="AP154" s="719"/>
      <c r="AQ154" s="720"/>
      <c r="AR154" s="104"/>
    </row>
    <row r="155" spans="1:46" ht="6.7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</row>
    <row r="156" spans="1:46" ht="6.95" customHeight="1">
      <c r="A156" s="104"/>
      <c r="B156" s="104"/>
      <c r="C156" s="796" t="s">
        <v>20</v>
      </c>
      <c r="D156" s="797"/>
      <c r="E156" s="802" t="s">
        <v>21</v>
      </c>
      <c r="F156" s="803"/>
      <c r="G156" s="803"/>
      <c r="H156" s="803"/>
      <c r="I156" s="803"/>
      <c r="J156" s="804"/>
      <c r="K156" s="802" t="s">
        <v>22</v>
      </c>
      <c r="L156" s="803"/>
      <c r="M156" s="803"/>
      <c r="N156" s="803"/>
      <c r="O156" s="803"/>
      <c r="P156" s="803"/>
      <c r="Q156" s="803"/>
      <c r="R156" s="803"/>
      <c r="S156" s="804"/>
      <c r="T156" s="802" t="s">
        <v>23</v>
      </c>
      <c r="U156" s="803"/>
      <c r="V156" s="803"/>
      <c r="W156" s="803"/>
      <c r="X156" s="803"/>
      <c r="Y156" s="803"/>
      <c r="Z156" s="803"/>
      <c r="AA156" s="804"/>
      <c r="AB156" s="104"/>
      <c r="AC156" s="104"/>
      <c r="AD156" s="104"/>
      <c r="AE156" s="104"/>
      <c r="AF156" s="104"/>
      <c r="AG156" s="104"/>
      <c r="AH156" s="104"/>
      <c r="AI156" s="808" t="s">
        <v>24</v>
      </c>
      <c r="AJ156" s="809"/>
      <c r="AK156" s="809"/>
      <c r="AL156" s="809"/>
      <c r="AM156" s="809"/>
      <c r="AN156" s="809"/>
      <c r="AO156" s="810"/>
      <c r="AP156" s="110"/>
      <c r="AQ156" s="110"/>
      <c r="AR156" s="110"/>
      <c r="AS156" s="5"/>
      <c r="AT156" s="5"/>
    </row>
    <row r="157" spans="1:46" ht="6.95" customHeight="1">
      <c r="A157" s="104"/>
      <c r="B157" s="104"/>
      <c r="C157" s="798"/>
      <c r="D157" s="799"/>
      <c r="E157" s="805"/>
      <c r="F157" s="806"/>
      <c r="G157" s="806"/>
      <c r="H157" s="806"/>
      <c r="I157" s="806"/>
      <c r="J157" s="807"/>
      <c r="K157" s="805"/>
      <c r="L157" s="806"/>
      <c r="M157" s="806"/>
      <c r="N157" s="806"/>
      <c r="O157" s="806"/>
      <c r="P157" s="806"/>
      <c r="Q157" s="806"/>
      <c r="R157" s="806"/>
      <c r="S157" s="807"/>
      <c r="T157" s="805"/>
      <c r="U157" s="806"/>
      <c r="V157" s="806"/>
      <c r="W157" s="806"/>
      <c r="X157" s="806"/>
      <c r="Y157" s="806"/>
      <c r="Z157" s="806"/>
      <c r="AA157" s="807"/>
      <c r="AB157" s="104"/>
      <c r="AC157" s="104"/>
      <c r="AD157" s="104"/>
      <c r="AE157" s="104"/>
      <c r="AF157" s="104"/>
      <c r="AG157" s="104"/>
      <c r="AH157" s="104"/>
      <c r="AI157" s="808"/>
      <c r="AJ157" s="809"/>
      <c r="AK157" s="809"/>
      <c r="AL157" s="809"/>
      <c r="AM157" s="809"/>
      <c r="AN157" s="809"/>
      <c r="AO157" s="810"/>
      <c r="AP157" s="110"/>
      <c r="AQ157" s="110"/>
      <c r="AR157" s="110"/>
      <c r="AS157" s="5"/>
      <c r="AT157" s="5"/>
    </row>
    <row r="158" spans="1:46" ht="15" customHeight="1">
      <c r="A158" s="104"/>
      <c r="B158" s="104"/>
      <c r="C158" s="798"/>
      <c r="D158" s="799"/>
      <c r="E158" s="811"/>
      <c r="F158" s="812"/>
      <c r="G158" s="812"/>
      <c r="H158" s="812"/>
      <c r="I158" s="812"/>
      <c r="J158" s="813"/>
      <c r="K158" s="802"/>
      <c r="L158" s="803"/>
      <c r="M158" s="803"/>
      <c r="N158" s="803"/>
      <c r="O158" s="803"/>
      <c r="P158" s="803"/>
      <c r="Q158" s="803"/>
      <c r="R158" s="803"/>
      <c r="S158" s="804"/>
      <c r="T158" s="811"/>
      <c r="U158" s="812"/>
      <c r="V158" s="812"/>
      <c r="W158" s="812"/>
      <c r="X158" s="812"/>
      <c r="Y158" s="812"/>
      <c r="Z158" s="812"/>
      <c r="AA158" s="813"/>
      <c r="AB158" s="104"/>
      <c r="AC158" s="104"/>
      <c r="AD158" s="104"/>
      <c r="AE158" s="104"/>
      <c r="AF158" s="104"/>
      <c r="AG158" s="104"/>
      <c r="AH158" s="104"/>
      <c r="AI158" s="819"/>
      <c r="AJ158" s="820"/>
      <c r="AK158" s="820"/>
      <c r="AL158" s="820"/>
      <c r="AM158" s="820"/>
      <c r="AN158" s="820"/>
      <c r="AO158" s="821"/>
      <c r="AP158" s="110"/>
      <c r="AQ158" s="110"/>
      <c r="AR158" s="110"/>
      <c r="AS158" s="5"/>
      <c r="AT158" s="5"/>
    </row>
    <row r="159" spans="1:46" ht="6.95" customHeight="1">
      <c r="A159" s="104"/>
      <c r="B159" s="104"/>
      <c r="C159" s="798"/>
      <c r="D159" s="799"/>
      <c r="E159" s="814"/>
      <c r="F159" s="815"/>
      <c r="G159" s="815"/>
      <c r="H159" s="815"/>
      <c r="I159" s="815"/>
      <c r="J159" s="816"/>
      <c r="K159" s="817"/>
      <c r="L159" s="706"/>
      <c r="M159" s="706"/>
      <c r="N159" s="706"/>
      <c r="O159" s="706"/>
      <c r="P159" s="706"/>
      <c r="Q159" s="706"/>
      <c r="R159" s="706"/>
      <c r="S159" s="818"/>
      <c r="T159" s="814"/>
      <c r="U159" s="815"/>
      <c r="V159" s="815"/>
      <c r="W159" s="815"/>
      <c r="X159" s="815"/>
      <c r="Y159" s="815"/>
      <c r="Z159" s="815"/>
      <c r="AA159" s="816"/>
      <c r="AB159" s="104"/>
      <c r="AC159" s="104"/>
      <c r="AD159" s="104"/>
      <c r="AE159" s="104"/>
      <c r="AF159" s="104"/>
      <c r="AG159" s="104"/>
      <c r="AH159" s="104"/>
      <c r="AI159" s="822"/>
      <c r="AJ159" s="823"/>
      <c r="AK159" s="823"/>
      <c r="AL159" s="823"/>
      <c r="AM159" s="823"/>
      <c r="AN159" s="823"/>
      <c r="AO159" s="824"/>
      <c r="AP159" s="110"/>
      <c r="AQ159" s="110"/>
      <c r="AR159" s="110"/>
      <c r="AS159" s="5"/>
      <c r="AT159" s="5"/>
    </row>
    <row r="160" spans="1:46" ht="13.5" customHeight="1">
      <c r="A160" s="104"/>
      <c r="B160" s="104"/>
      <c r="C160" s="798"/>
      <c r="D160" s="799"/>
      <c r="E160" s="814"/>
      <c r="F160" s="815"/>
      <c r="G160" s="815"/>
      <c r="H160" s="815"/>
      <c r="I160" s="815"/>
      <c r="J160" s="816"/>
      <c r="K160" s="828"/>
      <c r="L160" s="829"/>
      <c r="M160" s="829"/>
      <c r="N160" s="829"/>
      <c r="O160" s="829"/>
      <c r="P160" s="829"/>
      <c r="Q160" s="829"/>
      <c r="R160" s="829"/>
      <c r="S160" s="830"/>
      <c r="T160" s="814"/>
      <c r="U160" s="815"/>
      <c r="V160" s="815"/>
      <c r="W160" s="815"/>
      <c r="X160" s="815"/>
      <c r="Y160" s="815"/>
      <c r="Z160" s="815"/>
      <c r="AA160" s="816"/>
      <c r="AB160" s="104"/>
      <c r="AC160" s="104"/>
      <c r="AD160" s="104"/>
      <c r="AE160" s="104"/>
      <c r="AF160" s="104"/>
      <c r="AG160" s="104"/>
      <c r="AH160" s="104"/>
      <c r="AI160" s="822"/>
      <c r="AJ160" s="823"/>
      <c r="AK160" s="823"/>
      <c r="AL160" s="823"/>
      <c r="AM160" s="823"/>
      <c r="AN160" s="823"/>
      <c r="AO160" s="824"/>
      <c r="AP160" s="110"/>
      <c r="AQ160" s="110"/>
      <c r="AR160" s="110"/>
      <c r="AS160" s="5"/>
      <c r="AT160" s="5"/>
    </row>
    <row r="161" spans="1:46" ht="6.95" customHeight="1">
      <c r="A161" s="104"/>
      <c r="B161" s="104"/>
      <c r="C161" s="798"/>
      <c r="D161" s="799"/>
      <c r="E161" s="814"/>
      <c r="F161" s="815"/>
      <c r="G161" s="815"/>
      <c r="H161" s="815"/>
      <c r="I161" s="815"/>
      <c r="J161" s="816"/>
      <c r="K161" s="817"/>
      <c r="L161" s="706"/>
      <c r="M161" s="706"/>
      <c r="N161" s="706"/>
      <c r="O161" s="706"/>
      <c r="P161" s="706"/>
      <c r="Q161" s="706"/>
      <c r="R161" s="706"/>
      <c r="S161" s="818"/>
      <c r="T161" s="814"/>
      <c r="U161" s="815"/>
      <c r="V161" s="815"/>
      <c r="W161" s="815"/>
      <c r="X161" s="815"/>
      <c r="Y161" s="815"/>
      <c r="Z161" s="815"/>
      <c r="AA161" s="816"/>
      <c r="AB161" s="104"/>
      <c r="AC161" s="104"/>
      <c r="AD161" s="104"/>
      <c r="AE161" s="104"/>
      <c r="AF161" s="104"/>
      <c r="AG161" s="104"/>
      <c r="AH161" s="104"/>
      <c r="AI161" s="822"/>
      <c r="AJ161" s="823"/>
      <c r="AK161" s="823"/>
      <c r="AL161" s="823"/>
      <c r="AM161" s="823"/>
      <c r="AN161" s="823"/>
      <c r="AO161" s="824"/>
      <c r="AP161" s="110"/>
      <c r="AQ161" s="110"/>
      <c r="AR161" s="110"/>
      <c r="AS161" s="5"/>
      <c r="AT161" s="5"/>
    </row>
    <row r="162" spans="1:46" ht="13.5" customHeight="1">
      <c r="A162" s="104"/>
      <c r="B162" s="104"/>
      <c r="C162" s="798"/>
      <c r="D162" s="799"/>
      <c r="E162" s="814"/>
      <c r="F162" s="815"/>
      <c r="G162" s="815"/>
      <c r="H162" s="815"/>
      <c r="I162" s="815"/>
      <c r="J162" s="816"/>
      <c r="K162" s="828"/>
      <c r="L162" s="829"/>
      <c r="M162" s="829"/>
      <c r="N162" s="829"/>
      <c r="O162" s="829"/>
      <c r="P162" s="829"/>
      <c r="Q162" s="829"/>
      <c r="R162" s="829"/>
      <c r="S162" s="830"/>
      <c r="T162" s="814"/>
      <c r="U162" s="815"/>
      <c r="V162" s="815"/>
      <c r="W162" s="815"/>
      <c r="X162" s="815"/>
      <c r="Y162" s="815"/>
      <c r="Z162" s="815"/>
      <c r="AA162" s="816"/>
      <c r="AB162" s="104"/>
      <c r="AC162" s="104"/>
      <c r="AD162" s="104"/>
      <c r="AE162" s="104"/>
      <c r="AF162" s="104"/>
      <c r="AG162" s="104"/>
      <c r="AH162" s="104"/>
      <c r="AI162" s="822"/>
      <c r="AJ162" s="823"/>
      <c r="AK162" s="823"/>
      <c r="AL162" s="823"/>
      <c r="AM162" s="823"/>
      <c r="AN162" s="823"/>
      <c r="AO162" s="824"/>
      <c r="AP162" s="110"/>
      <c r="AQ162" s="110"/>
      <c r="AR162" s="110"/>
      <c r="AS162" s="5"/>
      <c r="AT162" s="5"/>
    </row>
    <row r="163" spans="1:46" ht="6.95" customHeight="1">
      <c r="A163" s="104"/>
      <c r="B163" s="104"/>
      <c r="C163" s="798"/>
      <c r="D163" s="799"/>
      <c r="E163" s="814"/>
      <c r="F163" s="815"/>
      <c r="G163" s="815"/>
      <c r="H163" s="815"/>
      <c r="I163" s="815"/>
      <c r="J163" s="816"/>
      <c r="K163" s="817"/>
      <c r="L163" s="706"/>
      <c r="M163" s="706"/>
      <c r="N163" s="706"/>
      <c r="O163" s="706"/>
      <c r="P163" s="706"/>
      <c r="Q163" s="706"/>
      <c r="R163" s="706"/>
      <c r="S163" s="818"/>
      <c r="T163" s="814"/>
      <c r="U163" s="815"/>
      <c r="V163" s="815"/>
      <c r="W163" s="815"/>
      <c r="X163" s="815"/>
      <c r="Y163" s="815"/>
      <c r="Z163" s="815"/>
      <c r="AA163" s="816"/>
      <c r="AB163" s="104"/>
      <c r="AC163" s="104"/>
      <c r="AD163" s="104"/>
      <c r="AE163" s="104"/>
      <c r="AF163" s="104"/>
      <c r="AG163" s="104"/>
      <c r="AH163" s="104"/>
      <c r="AI163" s="822"/>
      <c r="AJ163" s="823"/>
      <c r="AK163" s="823"/>
      <c r="AL163" s="823"/>
      <c r="AM163" s="823"/>
      <c r="AN163" s="823"/>
      <c r="AO163" s="824"/>
      <c r="AP163" s="110"/>
      <c r="AQ163" s="110"/>
      <c r="AR163" s="110"/>
      <c r="AS163" s="5"/>
      <c r="AT163" s="5"/>
    </row>
    <row r="164" spans="1:46" ht="13.5" customHeight="1">
      <c r="A164" s="104"/>
      <c r="B164" s="104"/>
      <c r="C164" s="798"/>
      <c r="D164" s="799"/>
      <c r="E164" s="814"/>
      <c r="F164" s="815"/>
      <c r="G164" s="815"/>
      <c r="H164" s="815"/>
      <c r="I164" s="815"/>
      <c r="J164" s="816"/>
      <c r="K164" s="828"/>
      <c r="L164" s="829"/>
      <c r="M164" s="829"/>
      <c r="N164" s="829"/>
      <c r="O164" s="829"/>
      <c r="P164" s="829"/>
      <c r="Q164" s="829"/>
      <c r="R164" s="829"/>
      <c r="S164" s="830"/>
      <c r="T164" s="814"/>
      <c r="U164" s="815"/>
      <c r="V164" s="815"/>
      <c r="W164" s="815"/>
      <c r="X164" s="815"/>
      <c r="Y164" s="815"/>
      <c r="Z164" s="815"/>
      <c r="AA164" s="816"/>
      <c r="AB164" s="104"/>
      <c r="AC164" s="104"/>
      <c r="AD164" s="104"/>
      <c r="AE164" s="104"/>
      <c r="AF164" s="104"/>
      <c r="AG164" s="104"/>
      <c r="AH164" s="104"/>
      <c r="AI164" s="825"/>
      <c r="AJ164" s="826"/>
      <c r="AK164" s="826"/>
      <c r="AL164" s="826"/>
      <c r="AM164" s="826"/>
      <c r="AN164" s="826"/>
      <c r="AO164" s="827"/>
      <c r="AP164" s="104"/>
      <c r="AQ164" s="104"/>
      <c r="AR164" s="104"/>
    </row>
    <row r="165" spans="1:46" ht="6.95" customHeight="1">
      <c r="A165" s="104"/>
      <c r="B165" s="104"/>
      <c r="C165" s="800"/>
      <c r="D165" s="801"/>
      <c r="E165" s="831"/>
      <c r="F165" s="832"/>
      <c r="G165" s="832"/>
      <c r="H165" s="832"/>
      <c r="I165" s="832"/>
      <c r="J165" s="833"/>
      <c r="K165" s="805"/>
      <c r="L165" s="806"/>
      <c r="M165" s="806"/>
      <c r="N165" s="806"/>
      <c r="O165" s="806"/>
      <c r="P165" s="806"/>
      <c r="Q165" s="806"/>
      <c r="R165" s="806"/>
      <c r="S165" s="807"/>
      <c r="T165" s="831"/>
      <c r="U165" s="832"/>
      <c r="V165" s="832"/>
      <c r="W165" s="832"/>
      <c r="X165" s="832"/>
      <c r="Y165" s="832"/>
      <c r="Z165" s="832"/>
      <c r="AA165" s="833"/>
      <c r="AB165" s="104"/>
      <c r="AC165" s="104"/>
      <c r="AD165" s="104"/>
      <c r="AE165" s="104"/>
      <c r="AF165" s="104"/>
      <c r="AG165" s="104"/>
      <c r="AH165" s="104"/>
      <c r="AI165" s="117"/>
      <c r="AJ165" s="117"/>
      <c r="AK165" s="117"/>
      <c r="AL165" s="117"/>
      <c r="AM165" s="117"/>
      <c r="AN165" s="117"/>
      <c r="AO165" s="104"/>
      <c r="AP165" s="104"/>
      <c r="AQ165" s="104"/>
      <c r="AR165" s="104"/>
    </row>
    <row r="166" spans="1:46" ht="6.95" customHeight="1">
      <c r="A166" s="104"/>
      <c r="B166" s="104"/>
      <c r="C166" s="118"/>
      <c r="D166" s="118"/>
      <c r="E166" s="119"/>
      <c r="F166" s="119"/>
      <c r="G166" s="119"/>
      <c r="H166" s="119"/>
      <c r="I166" s="119"/>
      <c r="J166" s="119"/>
      <c r="K166" s="109"/>
      <c r="L166" s="109"/>
      <c r="M166" s="109"/>
      <c r="N166" s="109"/>
      <c r="O166" s="109"/>
      <c r="P166" s="109"/>
      <c r="Q166" s="109"/>
      <c r="R166" s="109"/>
      <c r="S166" s="109"/>
      <c r="T166" s="120"/>
      <c r="U166" s="120"/>
      <c r="V166" s="120"/>
      <c r="W166" s="120"/>
      <c r="X166" s="120"/>
      <c r="Y166" s="120"/>
      <c r="Z166" s="120"/>
      <c r="AA166" s="120"/>
      <c r="AB166" s="104"/>
      <c r="AC166" s="104"/>
      <c r="AD166" s="104"/>
      <c r="AE166" s="104"/>
      <c r="AF166" s="104"/>
      <c r="AG166" s="104"/>
      <c r="AH166" s="104"/>
      <c r="AI166" s="117"/>
      <c r="AJ166" s="117"/>
      <c r="AK166" s="117"/>
      <c r="AL166" s="117"/>
      <c r="AM166" s="117"/>
      <c r="AN166" s="117"/>
      <c r="AO166" s="104"/>
      <c r="AP166" s="104"/>
      <c r="AQ166" s="104"/>
      <c r="AR166" s="104"/>
    </row>
    <row r="167" spans="1:46" ht="6.95" customHeight="1">
      <c r="A167" s="104"/>
      <c r="B167" s="121" t="s">
        <v>30</v>
      </c>
      <c r="C167" s="121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790" t="s">
        <v>44</v>
      </c>
      <c r="R167" s="791"/>
      <c r="S167" s="791"/>
      <c r="T167" s="791"/>
      <c r="U167" s="791"/>
      <c r="V167" s="791"/>
      <c r="W167" s="791"/>
      <c r="X167" s="792"/>
      <c r="Y167" s="122"/>
      <c r="Z167" s="123"/>
      <c r="AA167" s="123"/>
      <c r="AB167" s="123"/>
      <c r="AC167" s="123"/>
      <c r="AD167" s="123"/>
      <c r="AE167" s="124"/>
      <c r="AF167" s="122"/>
      <c r="AG167" s="123"/>
      <c r="AH167" s="123"/>
      <c r="AI167" s="123"/>
      <c r="AJ167" s="123"/>
      <c r="AK167" s="123"/>
      <c r="AL167" s="124"/>
      <c r="AM167" s="790" t="s">
        <v>43</v>
      </c>
      <c r="AN167" s="791"/>
      <c r="AO167" s="791"/>
      <c r="AP167" s="791"/>
      <c r="AQ167" s="791"/>
      <c r="AR167" s="792"/>
    </row>
    <row r="168" spans="1:46" ht="6.95" customHeight="1">
      <c r="A168" s="104"/>
      <c r="B168" s="121" t="s">
        <v>31</v>
      </c>
      <c r="C168" s="121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793"/>
      <c r="R168" s="794"/>
      <c r="S168" s="794"/>
      <c r="T168" s="794"/>
      <c r="U168" s="794"/>
      <c r="V168" s="794"/>
      <c r="W168" s="794"/>
      <c r="X168" s="795"/>
      <c r="Y168" s="125"/>
      <c r="Z168" s="126"/>
      <c r="AA168" s="126"/>
      <c r="AB168" s="126"/>
      <c r="AC168" s="126"/>
      <c r="AD168" s="126"/>
      <c r="AE168" s="127"/>
      <c r="AF168" s="125"/>
      <c r="AG168" s="126"/>
      <c r="AH168" s="126"/>
      <c r="AI168" s="126"/>
      <c r="AJ168" s="126"/>
      <c r="AK168" s="126"/>
      <c r="AL168" s="127"/>
      <c r="AM168" s="793"/>
      <c r="AN168" s="794"/>
      <c r="AO168" s="794"/>
      <c r="AP168" s="794"/>
      <c r="AQ168" s="794"/>
      <c r="AR168" s="795"/>
    </row>
    <row r="169" spans="1:46" ht="6.95" customHeight="1">
      <c r="A169" s="104"/>
      <c r="B169" s="121" t="s">
        <v>32</v>
      </c>
      <c r="C169" s="121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22"/>
      <c r="R169" s="123"/>
      <c r="S169" s="123"/>
      <c r="T169" s="123"/>
      <c r="U169" s="123"/>
      <c r="V169" s="123"/>
      <c r="W169" s="123"/>
      <c r="X169" s="124"/>
      <c r="Y169" s="122"/>
      <c r="Z169" s="123"/>
      <c r="AA169" s="123"/>
      <c r="AB169" s="123"/>
      <c r="AC169" s="123"/>
      <c r="AD169" s="123"/>
      <c r="AE169" s="124"/>
      <c r="AF169" s="122"/>
      <c r="AG169" s="123"/>
      <c r="AH169" s="123"/>
      <c r="AI169" s="123"/>
      <c r="AJ169" s="123"/>
      <c r="AK169" s="123"/>
      <c r="AL169" s="124"/>
      <c r="AM169" s="122"/>
      <c r="AN169" s="123"/>
      <c r="AO169" s="123"/>
      <c r="AP169" s="123"/>
      <c r="AQ169" s="123"/>
      <c r="AR169" s="124"/>
    </row>
    <row r="170" spans="1:46" ht="6.95" customHeight="1">
      <c r="A170" s="104"/>
      <c r="B170" s="121" t="s">
        <v>33</v>
      </c>
      <c r="C170" s="121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28"/>
      <c r="R170" s="110"/>
      <c r="S170" s="110"/>
      <c r="T170" s="110"/>
      <c r="U170" s="110"/>
      <c r="V170" s="110"/>
      <c r="W170" s="110"/>
      <c r="X170" s="129"/>
      <c r="Y170" s="128"/>
      <c r="Z170" s="110"/>
      <c r="AA170" s="110"/>
      <c r="AB170" s="110"/>
      <c r="AC170" s="110"/>
      <c r="AD170" s="110"/>
      <c r="AE170" s="129"/>
      <c r="AF170" s="128"/>
      <c r="AG170" s="110"/>
      <c r="AH170" s="110"/>
      <c r="AI170" s="110"/>
      <c r="AJ170" s="110"/>
      <c r="AK170" s="110"/>
      <c r="AL170" s="129"/>
      <c r="AM170" s="128"/>
      <c r="AN170" s="110"/>
      <c r="AO170" s="110"/>
      <c r="AP170" s="110"/>
      <c r="AQ170" s="110"/>
      <c r="AR170" s="129"/>
    </row>
    <row r="171" spans="1:46" ht="6.9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28"/>
      <c r="R171" s="110"/>
      <c r="S171" s="110"/>
      <c r="T171" s="110"/>
      <c r="U171" s="110"/>
      <c r="V171" s="110"/>
      <c r="W171" s="110"/>
      <c r="X171" s="129"/>
      <c r="Y171" s="128"/>
      <c r="Z171" s="110"/>
      <c r="AA171" s="110"/>
      <c r="AB171" s="110"/>
      <c r="AC171" s="110"/>
      <c r="AD171" s="110"/>
      <c r="AE171" s="129"/>
      <c r="AF171" s="128"/>
      <c r="AG171" s="110"/>
      <c r="AH171" s="110"/>
      <c r="AI171" s="110"/>
      <c r="AJ171" s="110"/>
      <c r="AK171" s="110"/>
      <c r="AL171" s="129"/>
      <c r="AM171" s="128"/>
      <c r="AN171" s="110"/>
      <c r="AO171" s="110"/>
      <c r="AP171" s="110"/>
      <c r="AQ171" s="110"/>
      <c r="AR171" s="129"/>
    </row>
    <row r="172" spans="1:46" ht="6.9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28"/>
      <c r="R172" s="110"/>
      <c r="S172" s="110"/>
      <c r="T172" s="110"/>
      <c r="U172" s="110"/>
      <c r="V172" s="110"/>
      <c r="W172" s="110"/>
      <c r="X172" s="129"/>
      <c r="Y172" s="128"/>
      <c r="Z172" s="110"/>
      <c r="AA172" s="110"/>
      <c r="AB172" s="110"/>
      <c r="AC172" s="110"/>
      <c r="AD172" s="110"/>
      <c r="AE172" s="129"/>
      <c r="AF172" s="128"/>
      <c r="AG172" s="110"/>
      <c r="AH172" s="110"/>
      <c r="AI172" s="110"/>
      <c r="AJ172" s="110"/>
      <c r="AK172" s="110"/>
      <c r="AL172" s="129"/>
      <c r="AM172" s="128"/>
      <c r="AN172" s="110"/>
      <c r="AO172" s="110"/>
      <c r="AP172" s="110"/>
      <c r="AQ172" s="110"/>
      <c r="AR172" s="129"/>
    </row>
    <row r="173" spans="1:46" ht="6.9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28"/>
      <c r="R173" s="110"/>
      <c r="S173" s="110"/>
      <c r="T173" s="110"/>
      <c r="U173" s="110"/>
      <c r="V173" s="110"/>
      <c r="W173" s="110"/>
      <c r="X173" s="129"/>
      <c r="Y173" s="128"/>
      <c r="Z173" s="110"/>
      <c r="AA173" s="110"/>
      <c r="AB173" s="110"/>
      <c r="AC173" s="110"/>
      <c r="AD173" s="110"/>
      <c r="AE173" s="129"/>
      <c r="AF173" s="128"/>
      <c r="AG173" s="110"/>
      <c r="AH173" s="110"/>
      <c r="AI173" s="110"/>
      <c r="AJ173" s="110"/>
      <c r="AK173" s="110"/>
      <c r="AL173" s="129"/>
      <c r="AM173" s="128"/>
      <c r="AN173" s="110"/>
      <c r="AO173" s="110"/>
      <c r="AP173" s="110"/>
      <c r="AQ173" s="110"/>
      <c r="AR173" s="129"/>
    </row>
    <row r="174" spans="1:46" ht="6.9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28"/>
      <c r="R174" s="110"/>
      <c r="S174" s="110"/>
      <c r="T174" s="110"/>
      <c r="U174" s="110"/>
      <c r="V174" s="110"/>
      <c r="W174" s="110"/>
      <c r="X174" s="129"/>
      <c r="Y174" s="128"/>
      <c r="Z174" s="110"/>
      <c r="AA174" s="110"/>
      <c r="AB174" s="110"/>
      <c r="AC174" s="110"/>
      <c r="AD174" s="110"/>
      <c r="AE174" s="129"/>
      <c r="AF174" s="128"/>
      <c r="AG174" s="110"/>
      <c r="AH174" s="110"/>
      <c r="AI174" s="110"/>
      <c r="AJ174" s="110"/>
      <c r="AK174" s="110"/>
      <c r="AL174" s="129"/>
      <c r="AM174" s="128"/>
      <c r="AN174" s="110"/>
      <c r="AO174" s="110"/>
      <c r="AP174" s="110"/>
      <c r="AQ174" s="110"/>
      <c r="AR174" s="129"/>
    </row>
    <row r="175" spans="1:46" ht="6.95" customHeight="1">
      <c r="A175" s="104"/>
      <c r="B175" s="513" t="s">
        <v>87</v>
      </c>
      <c r="C175" s="513"/>
      <c r="D175" s="513"/>
      <c r="E175" s="513"/>
      <c r="F175" s="513"/>
      <c r="G175" s="513"/>
      <c r="H175" s="513"/>
      <c r="I175" s="513"/>
      <c r="J175" s="513"/>
      <c r="K175" s="513"/>
      <c r="L175" s="513"/>
      <c r="M175" s="513"/>
      <c r="N175" s="513"/>
      <c r="O175" s="104"/>
      <c r="P175" s="104"/>
      <c r="Q175" s="128"/>
      <c r="R175" s="110"/>
      <c r="S175" s="110"/>
      <c r="T175" s="110"/>
      <c r="U175" s="110"/>
      <c r="V175" s="110"/>
      <c r="W175" s="110"/>
      <c r="X175" s="129"/>
      <c r="Y175" s="128"/>
      <c r="Z175" s="110"/>
      <c r="AA175" s="110"/>
      <c r="AB175" s="110"/>
      <c r="AC175" s="110"/>
      <c r="AD175" s="110"/>
      <c r="AE175" s="129"/>
      <c r="AF175" s="128"/>
      <c r="AG175" s="110"/>
      <c r="AH175" s="110"/>
      <c r="AI175" s="110"/>
      <c r="AJ175" s="110"/>
      <c r="AK175" s="110"/>
      <c r="AL175" s="129"/>
      <c r="AM175" s="128"/>
      <c r="AN175" s="110"/>
      <c r="AO175" s="110"/>
      <c r="AP175" s="110"/>
      <c r="AQ175" s="110"/>
      <c r="AR175" s="129"/>
    </row>
    <row r="176" spans="1:46" ht="6.95" customHeight="1">
      <c r="A176" s="104"/>
      <c r="B176" s="513"/>
      <c r="C176" s="513"/>
      <c r="D176" s="513"/>
      <c r="E176" s="513"/>
      <c r="F176" s="513"/>
      <c r="G176" s="513"/>
      <c r="H176" s="513"/>
      <c r="I176" s="513"/>
      <c r="J176" s="513"/>
      <c r="K176" s="513"/>
      <c r="L176" s="513"/>
      <c r="M176" s="513"/>
      <c r="N176" s="513"/>
      <c r="O176" s="104"/>
      <c r="P176" s="104"/>
      <c r="Q176" s="125"/>
      <c r="R176" s="126"/>
      <c r="S176" s="126"/>
      <c r="T176" s="126"/>
      <c r="U176" s="126"/>
      <c r="V176" s="126"/>
      <c r="W176" s="126"/>
      <c r="X176" s="127"/>
      <c r="Y176" s="125"/>
      <c r="Z176" s="126"/>
      <c r="AA176" s="126"/>
      <c r="AB176" s="126"/>
      <c r="AC176" s="126"/>
      <c r="AD176" s="126"/>
      <c r="AE176" s="127"/>
      <c r="AF176" s="125"/>
      <c r="AG176" s="126"/>
      <c r="AH176" s="126"/>
      <c r="AI176" s="126"/>
      <c r="AJ176" s="126"/>
      <c r="AK176" s="126"/>
      <c r="AL176" s="127"/>
      <c r="AM176" s="125"/>
      <c r="AN176" s="126"/>
      <c r="AO176" s="126"/>
      <c r="AP176" s="126"/>
      <c r="AQ176" s="126"/>
      <c r="AR176" s="127"/>
    </row>
  </sheetData>
  <sheetProtection algorithmName="SHA-512" hashValue="2pcJgI7Pf6YQJDia7+z91ewotYjmRutwv2ZXTR8VeAiGLir9MGlDyUxNHdyewqeT3HovM5On+fsqqE23/KzX8g==" saltValue="X7ds/y+vHCGpBHZN3emI3A==" spinCount="100000" sheet="1" scenarios="1"/>
  <mergeCells count="210">
    <mergeCell ref="Q167:X168"/>
    <mergeCell ref="AM167:AR168"/>
    <mergeCell ref="B175:N176"/>
    <mergeCell ref="AV89:AV92"/>
    <mergeCell ref="C156:D165"/>
    <mergeCell ref="E156:J157"/>
    <mergeCell ref="K156:S157"/>
    <mergeCell ref="T156:AA157"/>
    <mergeCell ref="AI156:AO157"/>
    <mergeCell ref="E158:J159"/>
    <mergeCell ref="K158:S159"/>
    <mergeCell ref="T158:AA159"/>
    <mergeCell ref="AI158:AO164"/>
    <mergeCell ref="E160:J161"/>
    <mergeCell ref="K160:S161"/>
    <mergeCell ref="T160:AA161"/>
    <mergeCell ref="E162:J163"/>
    <mergeCell ref="K162:S163"/>
    <mergeCell ref="T162:AA163"/>
    <mergeCell ref="E164:J165"/>
    <mergeCell ref="K164:S165"/>
    <mergeCell ref="T164:AA165"/>
    <mergeCell ref="I148:AD149"/>
    <mergeCell ref="AE148:AQ149"/>
    <mergeCell ref="I150:U151"/>
    <mergeCell ref="V150:X151"/>
    <mergeCell ref="Y150:AD151"/>
    <mergeCell ref="AE150:AQ154"/>
    <mergeCell ref="I152:U154"/>
    <mergeCell ref="V152:X154"/>
    <mergeCell ref="Y152:AD154"/>
    <mergeCell ref="I140:AD141"/>
    <mergeCell ref="I142:U143"/>
    <mergeCell ref="V142:X143"/>
    <mergeCell ref="Y142:AD143"/>
    <mergeCell ref="AE142:AQ143"/>
    <mergeCell ref="I144:U146"/>
    <mergeCell ref="V144:X146"/>
    <mergeCell ref="Y144:AD146"/>
    <mergeCell ref="AE144:AQ146"/>
    <mergeCell ref="I132:AD133"/>
    <mergeCell ref="B134:H135"/>
    <mergeCell ref="I134:U135"/>
    <mergeCell ref="V134:X135"/>
    <mergeCell ref="Y134:AD135"/>
    <mergeCell ref="AE134:AG135"/>
    <mergeCell ref="AH134:AQ135"/>
    <mergeCell ref="B136:H138"/>
    <mergeCell ref="I136:U138"/>
    <mergeCell ref="V136:X138"/>
    <mergeCell ref="Y136:AD138"/>
    <mergeCell ref="AE136:AG138"/>
    <mergeCell ref="AH136:AQ138"/>
    <mergeCell ref="B123:G125"/>
    <mergeCell ref="H123:Q125"/>
    <mergeCell ref="R123:S125"/>
    <mergeCell ref="T123:AC125"/>
    <mergeCell ref="AE123:AH125"/>
    <mergeCell ref="AI123:AK125"/>
    <mergeCell ref="B127:J129"/>
    <mergeCell ref="K127:W129"/>
    <mergeCell ref="Z128:AC129"/>
    <mergeCell ref="AD128:AF129"/>
    <mergeCell ref="AE109:AR114"/>
    <mergeCell ref="B110:M111"/>
    <mergeCell ref="N110:P111"/>
    <mergeCell ref="Q110:W111"/>
    <mergeCell ref="Y111:AD112"/>
    <mergeCell ref="B112:M114"/>
    <mergeCell ref="N112:P114"/>
    <mergeCell ref="Q112:W114"/>
    <mergeCell ref="B115:M116"/>
    <mergeCell ref="N115:P116"/>
    <mergeCell ref="Q115:W116"/>
    <mergeCell ref="Y115:AD116"/>
    <mergeCell ref="AE115:AR117"/>
    <mergeCell ref="B117:M119"/>
    <mergeCell ref="N117:P119"/>
    <mergeCell ref="Q117:W119"/>
    <mergeCell ref="Y118:AD119"/>
    <mergeCell ref="AE118:AR119"/>
    <mergeCell ref="Y101:AD102"/>
    <mergeCell ref="AE101:AE102"/>
    <mergeCell ref="AF101:AR102"/>
    <mergeCell ref="B102:E103"/>
    <mergeCell ref="F102:W103"/>
    <mergeCell ref="AE103:AR108"/>
    <mergeCell ref="B104:E105"/>
    <mergeCell ref="F104:W105"/>
    <mergeCell ref="Y105:AD106"/>
    <mergeCell ref="B106:E107"/>
    <mergeCell ref="F106:I107"/>
    <mergeCell ref="J106:M107"/>
    <mergeCell ref="N106:W107"/>
    <mergeCell ref="O95:Q96"/>
    <mergeCell ref="AC95:AF96"/>
    <mergeCell ref="AG95:AQ96"/>
    <mergeCell ref="B99:S100"/>
    <mergeCell ref="Y99:AD100"/>
    <mergeCell ref="AE99:AE100"/>
    <mergeCell ref="AF99:AR100"/>
    <mergeCell ref="AE56:AQ58"/>
    <mergeCell ref="AE62:AQ66"/>
    <mergeCell ref="I64:U66"/>
    <mergeCell ref="V64:X66"/>
    <mergeCell ref="Y64:AD66"/>
    <mergeCell ref="B87:N88"/>
    <mergeCell ref="E68:J69"/>
    <mergeCell ref="K68:S69"/>
    <mergeCell ref="T68:AA69"/>
    <mergeCell ref="AI35:AK37"/>
    <mergeCell ref="B22:M23"/>
    <mergeCell ref="N22:P23"/>
    <mergeCell ref="Q22:W23"/>
    <mergeCell ref="Y27:AD28"/>
    <mergeCell ref="B29:M31"/>
    <mergeCell ref="Z89:AM93"/>
    <mergeCell ref="B91:N93"/>
    <mergeCell ref="S91:U93"/>
    <mergeCell ref="W91:Y93"/>
    <mergeCell ref="I52:AD53"/>
    <mergeCell ref="I46:U47"/>
    <mergeCell ref="V46:X47"/>
    <mergeCell ref="I54:U55"/>
    <mergeCell ref="V54:X55"/>
    <mergeCell ref="C68:D77"/>
    <mergeCell ref="AV1:AV4"/>
    <mergeCell ref="AI68:AO69"/>
    <mergeCell ref="E70:J71"/>
    <mergeCell ref="K70:S71"/>
    <mergeCell ref="T70:AA71"/>
    <mergeCell ref="AI70:AO76"/>
    <mergeCell ref="E72:J73"/>
    <mergeCell ref="B48:H50"/>
    <mergeCell ref="I48:U50"/>
    <mergeCell ref="V48:X50"/>
    <mergeCell ref="Y48:AD50"/>
    <mergeCell ref="AE48:AG50"/>
    <mergeCell ref="AH48:AQ50"/>
    <mergeCell ref="Y46:AD47"/>
    <mergeCell ref="AE46:AG47"/>
    <mergeCell ref="AH46:AQ47"/>
    <mergeCell ref="Y23:AD24"/>
    <mergeCell ref="I44:AD45"/>
    <mergeCell ref="AE35:AH37"/>
    <mergeCell ref="Q79:X80"/>
    <mergeCell ref="AM79:AR80"/>
    <mergeCell ref="K72:S73"/>
    <mergeCell ref="T72:AA73"/>
    <mergeCell ref="E74:J75"/>
    <mergeCell ref="K74:S75"/>
    <mergeCell ref="T74:AA75"/>
    <mergeCell ref="E76:J77"/>
    <mergeCell ref="K76:S77"/>
    <mergeCell ref="T76:AA77"/>
    <mergeCell ref="Y62:AD63"/>
    <mergeCell ref="V56:X58"/>
    <mergeCell ref="Y56:AD58"/>
    <mergeCell ref="B39:J41"/>
    <mergeCell ref="K39:W41"/>
    <mergeCell ref="Z40:AC41"/>
    <mergeCell ref="AD40:AF41"/>
    <mergeCell ref="B24:M26"/>
    <mergeCell ref="Q24:W26"/>
    <mergeCell ref="B27:M28"/>
    <mergeCell ref="N27:P28"/>
    <mergeCell ref="B35:G37"/>
    <mergeCell ref="H35:Q37"/>
    <mergeCell ref="R35:S37"/>
    <mergeCell ref="T35:AC37"/>
    <mergeCell ref="N24:P26"/>
    <mergeCell ref="I60:AD61"/>
    <mergeCell ref="AE60:AQ61"/>
    <mergeCell ref="I62:U63"/>
    <mergeCell ref="V62:X63"/>
    <mergeCell ref="Y54:AD55"/>
    <mergeCell ref="AE54:AQ55"/>
    <mergeCell ref="I56:U58"/>
    <mergeCell ref="B46:H47"/>
    <mergeCell ref="Q27:W28"/>
    <mergeCell ref="AE21:AR26"/>
    <mergeCell ref="AE27:AR29"/>
    <mergeCell ref="N29:P31"/>
    <mergeCell ref="Q29:W31"/>
    <mergeCell ref="Y30:AD31"/>
    <mergeCell ref="AE30:AR31"/>
    <mergeCell ref="AG7:AQ8"/>
    <mergeCell ref="Y17:AD18"/>
    <mergeCell ref="N18:W19"/>
    <mergeCell ref="B11:S12"/>
    <mergeCell ref="Y11:AD12"/>
    <mergeCell ref="Y13:AD14"/>
    <mergeCell ref="B14:E15"/>
    <mergeCell ref="F14:W15"/>
    <mergeCell ref="AE15:AR20"/>
    <mergeCell ref="B16:E17"/>
    <mergeCell ref="F16:W17"/>
    <mergeCell ref="AE11:AE12"/>
    <mergeCell ref="AF11:AR12"/>
    <mergeCell ref="AE13:AE14"/>
    <mergeCell ref="AF13:AR14"/>
    <mergeCell ref="B3:N5"/>
    <mergeCell ref="S3:U5"/>
    <mergeCell ref="W3:Y5"/>
    <mergeCell ref="O7:Q8"/>
    <mergeCell ref="AC7:AF8"/>
    <mergeCell ref="B18:E19"/>
    <mergeCell ref="F18:I19"/>
    <mergeCell ref="J18:M19"/>
    <mergeCell ref="Z1:AM5"/>
  </mergeCells>
  <phoneticPr fontId="3"/>
  <conditionalFormatting sqref="Z1:AM5">
    <cfRule type="notContainsBlanks" dxfId="3" priority="3">
      <formula>LEN(TRIM(Z1))&gt;0</formula>
    </cfRule>
  </conditionalFormatting>
  <conditionalFormatting sqref="Z89:AM93">
    <cfRule type="notContainsBlanks" dxfId="2" priority="1">
      <formula>LEN(TRIM(Z89))&gt;0</formula>
    </cfRule>
  </conditionalFormatting>
  <dataValidations count="2">
    <dataValidation type="custom" allowBlank="1" showInputMessage="1" showErrorMessage="1" errorTitle="出来高％は小数点第2位以下は入力できません。" error="出来高％は小数点第2位以下は入力できません。小数点2位以内に修正して下さい。" sqref="B48:H50 B136:H138" xr:uid="{05CF1117-220A-42EA-9D3D-580DA57ECBDF}">
      <formula1>B48*10000=INT(B48*10000)</formula1>
    </dataValidation>
    <dataValidation type="custom" showInputMessage="1" showErrorMessage="1" errorTitle="必須項目です" error="必須項目の為、入力をお願いします" sqref="F14:W15 F102:W103" xr:uid="{66B2C91A-109F-418A-9570-BA0137DCD3BB}">
      <formula1>INDIRECT(ADDRESS(ROW(),COLUMN()))&lt;&gt;""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88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339D-9440-494F-9EE3-438B5FCC8F22}">
  <sheetPr codeName="Sheet2">
    <tabColor rgb="FFFFFF00"/>
  </sheetPr>
  <dimension ref="A1:E24"/>
  <sheetViews>
    <sheetView workbookViewId="0"/>
  </sheetViews>
  <sheetFormatPr defaultRowHeight="18.75"/>
  <cols>
    <col min="1" max="1" width="21.375" bestFit="1" customWidth="1"/>
    <col min="2" max="2" width="13.125" bestFit="1" customWidth="1"/>
    <col min="3" max="3" width="11.75" bestFit="1" customWidth="1"/>
    <col min="4" max="4" width="5.25" style="72" bestFit="1" customWidth="1"/>
    <col min="5" max="5" width="65" customWidth="1"/>
  </cols>
  <sheetData>
    <row r="1" spans="1:5">
      <c r="D1" s="68"/>
      <c r="E1" t="s">
        <v>63</v>
      </c>
    </row>
    <row r="2" spans="1:5" ht="19.5">
      <c r="A2" s="100" t="s">
        <v>77</v>
      </c>
      <c r="D2" s="69"/>
      <c r="E2" t="s">
        <v>64</v>
      </c>
    </row>
    <row r="3" spans="1:5" ht="19.5" thickBot="1">
      <c r="D3" s="70"/>
      <c r="E3" t="s">
        <v>76</v>
      </c>
    </row>
    <row r="4" spans="1:5" ht="26.25" thickBot="1">
      <c r="B4" t="s">
        <v>55</v>
      </c>
      <c r="C4" s="71" t="str">
        <f>IF(SUM(D:D)=0,"OK","NG")</f>
        <v>NG</v>
      </c>
    </row>
    <row r="6" spans="1:5">
      <c r="A6" s="73" t="s">
        <v>65</v>
      </c>
      <c r="B6" s="73" t="s">
        <v>49</v>
      </c>
      <c r="C6" s="73" t="s">
        <v>50</v>
      </c>
      <c r="D6" s="74" t="s">
        <v>51</v>
      </c>
      <c r="E6" s="75" t="s">
        <v>66</v>
      </c>
    </row>
    <row r="7" spans="1:5">
      <c r="A7" s="76" t="s">
        <v>34</v>
      </c>
      <c r="B7" s="77">
        <v>1</v>
      </c>
      <c r="C7" s="78">
        <f>'出来高請求 '!AG7</f>
        <v>45200</v>
      </c>
      <c r="D7" s="45">
        <f>IF(C7=0,1,0)</f>
        <v>0</v>
      </c>
      <c r="E7" s="79" t="str">
        <f>IF(D7&gt;0,"空欄です！","")</f>
        <v/>
      </c>
    </row>
    <row r="8" spans="1:5">
      <c r="A8" s="80" t="s">
        <v>35</v>
      </c>
      <c r="B8" s="81" t="s">
        <v>82</v>
      </c>
      <c r="C8" s="96">
        <f>'出来高請求 '!AF11</f>
        <v>0</v>
      </c>
      <c r="D8" s="46">
        <f t="shared" ref="D8:D18" si="0">IF(A8="",1,IF(B8=C8,1,IF(C8=0,1,0)))</f>
        <v>1</v>
      </c>
      <c r="E8" s="79" t="str">
        <f>IF(D8&gt;0,"空欄、もしくは初期値と同じです！","")</f>
        <v>空欄、もしくは初期値と同じです！</v>
      </c>
    </row>
    <row r="9" spans="1:5">
      <c r="A9" s="83" t="s">
        <v>39</v>
      </c>
      <c r="B9" s="81" t="s">
        <v>52</v>
      </c>
      <c r="C9" s="96">
        <f>'出来高請求 '!AF13</f>
        <v>0</v>
      </c>
      <c r="D9" s="46">
        <f t="shared" si="0"/>
        <v>1</v>
      </c>
      <c r="E9" s="79" t="str">
        <f t="shared" ref="E9:E12" si="1">IF(D9&gt;0,"空欄、もしくは初期値と同じです！","")</f>
        <v>空欄、もしくは初期値と同じです！</v>
      </c>
    </row>
    <row r="10" spans="1:5">
      <c r="A10" s="84" t="s">
        <v>4</v>
      </c>
      <c r="B10" s="85" t="s">
        <v>85</v>
      </c>
      <c r="C10" s="96">
        <f>'出来高請求 '!F14</f>
        <v>0</v>
      </c>
      <c r="D10" s="46">
        <f t="shared" si="0"/>
        <v>1</v>
      </c>
      <c r="E10" s="79" t="str">
        <f t="shared" si="1"/>
        <v>空欄、もしくは初期値と同じです！</v>
      </c>
    </row>
    <row r="11" spans="1:5">
      <c r="A11" s="76" t="s">
        <v>53</v>
      </c>
      <c r="B11" s="86" t="s">
        <v>54</v>
      </c>
      <c r="C11" s="82">
        <f>'出来高請求 '!F16</f>
        <v>0</v>
      </c>
      <c r="D11" s="46">
        <f t="shared" si="0"/>
        <v>1</v>
      </c>
      <c r="E11" s="79" t="str">
        <f t="shared" si="1"/>
        <v>空欄、もしくは初期値と同じです！</v>
      </c>
    </row>
    <row r="12" spans="1:5">
      <c r="A12" s="83" t="s">
        <v>56</v>
      </c>
      <c r="B12" s="86" t="s">
        <v>84</v>
      </c>
      <c r="C12" s="82">
        <f>'出来高請求 '!F18</f>
        <v>0</v>
      </c>
      <c r="D12" s="45">
        <f>IF(C12=0,1,0)</f>
        <v>1</v>
      </c>
      <c r="E12" s="79" t="str">
        <f t="shared" si="1"/>
        <v>空欄、もしくは初期値と同じです！</v>
      </c>
    </row>
    <row r="13" spans="1:5">
      <c r="A13" s="76" t="s">
        <v>57</v>
      </c>
      <c r="B13" s="85" t="s">
        <v>83</v>
      </c>
      <c r="C13" s="82">
        <f>'出来高請求 '!N18</f>
        <v>0</v>
      </c>
      <c r="D13" s="46">
        <f t="shared" si="0"/>
        <v>1</v>
      </c>
      <c r="E13" s="79" t="str">
        <f>IF(D13&gt;0,"空欄、もしくは初期値と同じです！","")</f>
        <v>空欄、もしくは初期値と同じです！</v>
      </c>
    </row>
    <row r="14" spans="1:5">
      <c r="A14" s="84" t="s">
        <v>58</v>
      </c>
      <c r="B14" s="44" t="s">
        <v>85</v>
      </c>
      <c r="C14" s="87">
        <f>'出来高請求 '!B24</f>
        <v>0</v>
      </c>
      <c r="D14" s="46">
        <f t="shared" si="0"/>
        <v>1</v>
      </c>
      <c r="E14" s="79" t="str">
        <f t="shared" ref="E14:E18" si="2">IF(D14&gt;0,"空欄、もしくは初期値と同じです！","")</f>
        <v>空欄、もしくは初期値と同じです！</v>
      </c>
    </row>
    <row r="15" spans="1:5">
      <c r="A15" s="84" t="s">
        <v>81</v>
      </c>
      <c r="B15" s="44" t="s">
        <v>85</v>
      </c>
      <c r="C15" s="87">
        <f>'出来高請求 '!B29</f>
        <v>0</v>
      </c>
      <c r="D15" s="88">
        <f>IF(A15="",1,IF(B15=C15,1,IF(C15&lt;0,1,0)))</f>
        <v>0</v>
      </c>
      <c r="E15" s="79" t="str">
        <f>IF(D15&gt;0,"初期値と同じ、もしくはマイナスの値です！正数に修正してください！","")</f>
        <v/>
      </c>
    </row>
    <row r="16" spans="1:5">
      <c r="A16" s="84" t="s">
        <v>59</v>
      </c>
      <c r="B16" s="89" t="s">
        <v>67</v>
      </c>
      <c r="C16" s="82">
        <f>'出来高請求 '!AE30</f>
        <v>0</v>
      </c>
      <c r="D16" s="46">
        <f t="shared" si="0"/>
        <v>1</v>
      </c>
      <c r="E16" s="79" t="str">
        <f t="shared" si="2"/>
        <v>空欄、もしくは初期値と同じです！</v>
      </c>
    </row>
    <row r="17" spans="1:5">
      <c r="A17" s="84" t="s">
        <v>60</v>
      </c>
      <c r="B17" s="90" t="s">
        <v>85</v>
      </c>
      <c r="C17" s="91">
        <f>'出来高請求 '!H35</f>
        <v>0</v>
      </c>
      <c r="D17" s="46">
        <f t="shared" si="0"/>
        <v>1</v>
      </c>
      <c r="E17" s="79" t="str">
        <f t="shared" si="2"/>
        <v>空欄、もしくは初期値と同じです！</v>
      </c>
    </row>
    <row r="18" spans="1:5">
      <c r="A18" s="84" t="s">
        <v>60</v>
      </c>
      <c r="B18" s="90" t="s">
        <v>85</v>
      </c>
      <c r="C18" s="91">
        <f>'出来高請求 '!T35</f>
        <v>0</v>
      </c>
      <c r="D18" s="46">
        <f t="shared" si="0"/>
        <v>1</v>
      </c>
      <c r="E18" s="79" t="str">
        <f t="shared" si="2"/>
        <v>空欄、もしくは初期値と同じです！</v>
      </c>
    </row>
    <row r="19" spans="1:5">
      <c r="A19" s="84" t="s">
        <v>90</v>
      </c>
      <c r="B19" s="92" t="s">
        <v>85</v>
      </c>
      <c r="C19" s="93">
        <f>'出来高請求 '!AD40</f>
        <v>0</v>
      </c>
      <c r="D19" s="45">
        <f t="shared" ref="D19:D20" si="3">IF(C19=0,1,0)</f>
        <v>1</v>
      </c>
      <c r="E19" s="79" t="str">
        <f t="shared" ref="E19:E20" si="4">IF(D19&gt;0,"空欄です！","")</f>
        <v>空欄です！</v>
      </c>
    </row>
    <row r="20" spans="1:5">
      <c r="A20" s="84" t="s">
        <v>61</v>
      </c>
      <c r="B20" s="94" t="s">
        <v>85</v>
      </c>
      <c r="C20" s="95">
        <f>'出来高請求 '!B48</f>
        <v>0</v>
      </c>
      <c r="D20" s="45">
        <f t="shared" si="3"/>
        <v>1</v>
      </c>
      <c r="E20" s="79" t="str">
        <f t="shared" si="4"/>
        <v>空欄です！</v>
      </c>
    </row>
    <row r="21" spans="1:5">
      <c r="A21" s="84" t="s">
        <v>62</v>
      </c>
      <c r="B21" s="44" t="s">
        <v>85</v>
      </c>
      <c r="C21" s="87" t="str">
        <f>IF('出来高請求 '!AE56="","",'出来高請求 '!AE56)</f>
        <v/>
      </c>
      <c r="D21" s="46">
        <f>IF(A21="",1,IF(B21=C21,1,IF(C21="",1,0)))</f>
        <v>1</v>
      </c>
      <c r="E21" s="79" t="str">
        <f t="shared" ref="E21" si="5">IF(D21&gt;0,"空欄、もしくは初期値と同じです！","")</f>
        <v>空欄、もしくは初期値と同じです！</v>
      </c>
    </row>
    <row r="23" spans="1:5">
      <c r="A23" s="101" t="s">
        <v>78</v>
      </c>
      <c r="B23" s="102"/>
      <c r="C23" s="102"/>
      <c r="D23" s="103"/>
      <c r="E23" s="102"/>
    </row>
    <row r="24" spans="1:5">
      <c r="A24" s="101" t="s">
        <v>79</v>
      </c>
      <c r="B24" s="102"/>
      <c r="C24" s="102"/>
      <c r="D24" s="103"/>
      <c r="E24" s="102"/>
    </row>
  </sheetData>
  <sheetProtection algorithmName="SHA-512" hashValue="r+kiBoKYHy8MZ2S3t7j/4okmaLpZKa6YgbQFlIwNQJZzdG41fEvksccQ4oDZgj6RfrwjAq6cKc2iqC0XGQwwVw==" saltValue="2vm4ofXnW2+rESc0ivzYfQ==" spinCount="100000" sheet="1" objects="1" scenarios="1"/>
  <phoneticPr fontId="3"/>
  <conditionalFormatting sqref="C4">
    <cfRule type="containsText" dxfId="1" priority="1" operator="containsText" text="OK">
      <formula>NOT(ISERROR(SEARCH("OK",C4)))</formula>
    </cfRule>
    <cfRule type="containsText" dxfId="0" priority="2" operator="containsText" text="NG">
      <formula>NOT(ISERROR(SEARCH("NG",C4)))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626D-9107-4FAF-A843-2A43B2F319C7}">
  <sheetPr codeName="Sheet3">
    <pageSetUpPr fitToPage="1"/>
  </sheetPr>
  <dimension ref="B2:AV101"/>
  <sheetViews>
    <sheetView showGridLines="0" view="pageBreakPreview" zoomScaleNormal="100" zoomScaleSheetLayoutView="100" workbookViewId="0"/>
  </sheetViews>
  <sheetFormatPr defaultRowHeight="13.5"/>
  <cols>
    <col min="1" max="1" width="9" style="1"/>
    <col min="2" max="5" width="1.625" style="1" customWidth="1"/>
    <col min="6" max="6" width="2.875" style="1" customWidth="1"/>
    <col min="7" max="25" width="1.625" style="1" customWidth="1"/>
    <col min="26" max="26" width="1.125" style="1" customWidth="1"/>
    <col min="27" max="29" width="2.125" style="1" customWidth="1"/>
    <col min="30" max="30" width="1.75" style="1" customWidth="1"/>
    <col min="31" max="32" width="2.125" style="1" customWidth="1"/>
    <col min="33" max="33" width="1.75" style="1" customWidth="1"/>
    <col min="34" max="45" width="2.125" style="1" customWidth="1"/>
    <col min="46" max="47" width="1.625" style="1" customWidth="1"/>
    <col min="48" max="48" width="3" style="1" hidden="1" customWidth="1"/>
    <col min="49" max="49" width="9" style="1" customWidth="1"/>
    <col min="50" max="16384" width="9" style="1"/>
  </cols>
  <sheetData>
    <row r="2" spans="2:45" ht="14.25" thickBot="1"/>
    <row r="3" spans="2:45" ht="9" customHeight="1">
      <c r="C3" s="167" t="s">
        <v>0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R3" s="49"/>
      <c r="S3" s="49"/>
      <c r="T3" s="168" t="s">
        <v>1</v>
      </c>
      <c r="U3" s="169"/>
      <c r="V3" s="170"/>
      <c r="X3" s="177"/>
      <c r="Y3" s="177"/>
      <c r="Z3" s="177"/>
      <c r="AG3" s="177"/>
      <c r="AH3" s="177"/>
      <c r="AI3" s="177"/>
    </row>
    <row r="4" spans="2:45" ht="9" customHeight="1"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R4" s="49"/>
      <c r="S4" s="49"/>
      <c r="T4" s="171"/>
      <c r="U4" s="172"/>
      <c r="V4" s="173"/>
      <c r="X4" s="177"/>
      <c r="Y4" s="177"/>
      <c r="Z4" s="177"/>
      <c r="AG4" s="177"/>
      <c r="AH4" s="177"/>
      <c r="AI4" s="177"/>
    </row>
    <row r="5" spans="2:45" ht="9" customHeight="1" thickBot="1"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R5" s="49"/>
      <c r="S5" s="49"/>
      <c r="T5" s="838"/>
      <c r="U5" s="839"/>
      <c r="V5" s="840"/>
      <c r="X5" s="178"/>
      <c r="Y5" s="178"/>
      <c r="Z5" s="178"/>
      <c r="AG5" s="178"/>
      <c r="AH5" s="178"/>
      <c r="AI5" s="178"/>
    </row>
    <row r="6" spans="2:45" ht="9" customHeight="1" thickTop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  <c r="V6" s="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2:45" ht="9" customHeight="1">
      <c r="P7" s="179" t="s">
        <v>2</v>
      </c>
      <c r="Q7" s="179"/>
      <c r="R7" s="179"/>
      <c r="AD7" s="180" t="s">
        <v>34</v>
      </c>
      <c r="AE7" s="180"/>
      <c r="AF7" s="180"/>
      <c r="AG7" s="180"/>
      <c r="AH7" s="206">
        <v>45047</v>
      </c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50"/>
    </row>
    <row r="8" spans="2:45" ht="9" customHeight="1">
      <c r="P8" s="179"/>
      <c r="Q8" s="179"/>
      <c r="R8" s="179"/>
      <c r="AD8" s="180"/>
      <c r="AE8" s="180"/>
      <c r="AF8" s="180"/>
      <c r="AG8" s="180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50"/>
    </row>
    <row r="9" spans="2:45" ht="18.75" customHeight="1"/>
    <row r="10" spans="2:45" ht="4.5" customHeight="1"/>
    <row r="11" spans="2:45" ht="9" customHeight="1">
      <c r="C11" s="215" t="s">
        <v>3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Y11" s="51"/>
      <c r="Z11" s="216" t="s">
        <v>35</v>
      </c>
      <c r="AA11" s="217"/>
      <c r="AB11" s="217"/>
      <c r="AC11" s="217"/>
      <c r="AD11" s="217"/>
      <c r="AE11" s="218"/>
      <c r="AF11" s="161" t="s">
        <v>46</v>
      </c>
      <c r="AG11" s="843" t="s">
        <v>68</v>
      </c>
      <c r="AH11" s="843"/>
      <c r="AI11" s="843"/>
      <c r="AJ11" s="843"/>
      <c r="AK11" s="843"/>
      <c r="AL11" s="843"/>
      <c r="AM11" s="843"/>
      <c r="AN11" s="843"/>
      <c r="AO11" s="843"/>
      <c r="AP11" s="843"/>
      <c r="AQ11" s="843"/>
      <c r="AR11" s="843"/>
      <c r="AS11" s="844"/>
    </row>
    <row r="12" spans="2:45" ht="9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Y12" s="51"/>
      <c r="Z12" s="219"/>
      <c r="AA12" s="220"/>
      <c r="AB12" s="220"/>
      <c r="AC12" s="220"/>
      <c r="AD12" s="220"/>
      <c r="AE12" s="221"/>
      <c r="AF12" s="162"/>
      <c r="AG12" s="845"/>
      <c r="AH12" s="845"/>
      <c r="AI12" s="845"/>
      <c r="AJ12" s="845"/>
      <c r="AK12" s="845"/>
      <c r="AL12" s="845"/>
      <c r="AM12" s="845"/>
      <c r="AN12" s="845"/>
      <c r="AO12" s="845"/>
      <c r="AP12" s="845"/>
      <c r="AQ12" s="845"/>
      <c r="AR12" s="845"/>
      <c r="AS12" s="846"/>
    </row>
    <row r="13" spans="2:45" ht="6.95" customHeight="1">
      <c r="C13" s="51"/>
      <c r="D13" s="51"/>
      <c r="E13" s="51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159" t="s">
        <v>39</v>
      </c>
      <c r="AA13" s="159"/>
      <c r="AB13" s="159"/>
      <c r="AC13" s="159"/>
      <c r="AD13" s="159"/>
      <c r="AE13" s="159"/>
      <c r="AF13" s="161" t="s">
        <v>47</v>
      </c>
      <c r="AG13" s="163" t="s">
        <v>69</v>
      </c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4"/>
    </row>
    <row r="14" spans="2:45" ht="9.9499999999999993" customHeight="1">
      <c r="C14" s="159" t="s">
        <v>4</v>
      </c>
      <c r="D14" s="159"/>
      <c r="E14" s="159"/>
      <c r="F14" s="159"/>
      <c r="G14" s="847" t="s">
        <v>70</v>
      </c>
      <c r="H14" s="847"/>
      <c r="I14" s="847"/>
      <c r="J14" s="847"/>
      <c r="K14" s="847"/>
      <c r="L14" s="847"/>
      <c r="M14" s="847"/>
      <c r="N14" s="847"/>
      <c r="O14" s="847"/>
      <c r="P14" s="847"/>
      <c r="Q14" s="847"/>
      <c r="R14" s="847"/>
      <c r="S14" s="847"/>
      <c r="T14" s="847"/>
      <c r="U14" s="847"/>
      <c r="V14" s="847"/>
      <c r="W14" s="847"/>
      <c r="X14" s="847"/>
      <c r="Y14" s="52"/>
      <c r="Z14" s="159"/>
      <c r="AA14" s="159"/>
      <c r="AB14" s="159"/>
      <c r="AC14" s="159"/>
      <c r="AD14" s="159"/>
      <c r="AE14" s="159"/>
      <c r="AF14" s="162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6"/>
    </row>
    <row r="15" spans="2:45" ht="9.9499999999999993" customHeight="1">
      <c r="C15" s="159"/>
      <c r="D15" s="159"/>
      <c r="E15" s="159"/>
      <c r="F15" s="159"/>
      <c r="G15" s="847"/>
      <c r="H15" s="847"/>
      <c r="I15" s="847"/>
      <c r="J15" s="847"/>
      <c r="K15" s="847"/>
      <c r="L15" s="847"/>
      <c r="M15" s="847"/>
      <c r="N15" s="847"/>
      <c r="O15" s="847"/>
      <c r="P15" s="847"/>
      <c r="Q15" s="847"/>
      <c r="R15" s="847"/>
      <c r="S15" s="847"/>
      <c r="T15" s="847"/>
      <c r="U15" s="847"/>
      <c r="V15" s="847"/>
      <c r="W15" s="847"/>
      <c r="X15" s="847"/>
      <c r="Y15" s="52"/>
      <c r="Z15" s="30"/>
      <c r="AA15" s="31"/>
      <c r="AB15" s="31"/>
      <c r="AC15" s="31"/>
      <c r="AD15" s="31"/>
      <c r="AE15" s="32"/>
      <c r="AF15" s="153" t="s">
        <v>71</v>
      </c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5"/>
    </row>
    <row r="16" spans="2:45" ht="9.9499999999999993" customHeight="1">
      <c r="C16" s="159" t="s">
        <v>6</v>
      </c>
      <c r="D16" s="159"/>
      <c r="E16" s="159"/>
      <c r="F16" s="159"/>
      <c r="G16" s="210" t="s">
        <v>48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52"/>
      <c r="Z16" s="24"/>
      <c r="AA16" s="53"/>
      <c r="AB16" s="53"/>
      <c r="AC16" s="53"/>
      <c r="AD16" s="53"/>
      <c r="AE16" s="26"/>
      <c r="AF16" s="156"/>
      <c r="AG16" s="848"/>
      <c r="AH16" s="848"/>
      <c r="AI16" s="848"/>
      <c r="AJ16" s="848"/>
      <c r="AK16" s="848"/>
      <c r="AL16" s="848"/>
      <c r="AM16" s="848"/>
      <c r="AN16" s="848"/>
      <c r="AO16" s="848"/>
      <c r="AP16" s="848"/>
      <c r="AQ16" s="848"/>
      <c r="AR16" s="848"/>
      <c r="AS16" s="158"/>
    </row>
    <row r="17" spans="3:45" ht="9.9499999999999993" customHeight="1">
      <c r="C17" s="159"/>
      <c r="D17" s="159"/>
      <c r="E17" s="159"/>
      <c r="F17" s="159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52"/>
      <c r="Z17" s="207" t="s">
        <v>37</v>
      </c>
      <c r="AA17" s="841"/>
      <c r="AB17" s="841"/>
      <c r="AC17" s="841"/>
      <c r="AD17" s="841"/>
      <c r="AE17" s="209"/>
      <c r="AF17" s="156"/>
      <c r="AG17" s="848"/>
      <c r="AH17" s="848"/>
      <c r="AI17" s="848"/>
      <c r="AJ17" s="848"/>
      <c r="AK17" s="848"/>
      <c r="AL17" s="848"/>
      <c r="AM17" s="848"/>
      <c r="AN17" s="848"/>
      <c r="AO17" s="848"/>
      <c r="AP17" s="848"/>
      <c r="AQ17" s="848"/>
      <c r="AR17" s="848"/>
      <c r="AS17" s="158"/>
    </row>
    <row r="18" spans="3:45" ht="9.9499999999999993" customHeight="1">
      <c r="C18" s="159" t="s">
        <v>5</v>
      </c>
      <c r="D18" s="159"/>
      <c r="E18" s="159"/>
      <c r="F18" s="159"/>
      <c r="G18" s="210">
        <v>1</v>
      </c>
      <c r="H18" s="210"/>
      <c r="I18" s="210"/>
      <c r="J18" s="210"/>
      <c r="K18" s="211" t="s">
        <v>7</v>
      </c>
      <c r="L18" s="211"/>
      <c r="M18" s="211"/>
      <c r="N18" s="211"/>
      <c r="O18" s="842" t="s">
        <v>28</v>
      </c>
      <c r="P18" s="842"/>
      <c r="Q18" s="842"/>
      <c r="R18" s="842"/>
      <c r="S18" s="842"/>
      <c r="T18" s="842"/>
      <c r="U18" s="842"/>
      <c r="V18" s="842"/>
      <c r="W18" s="842"/>
      <c r="X18" s="842"/>
      <c r="Y18" s="52"/>
      <c r="Z18" s="207"/>
      <c r="AA18" s="841"/>
      <c r="AB18" s="841"/>
      <c r="AC18" s="841"/>
      <c r="AD18" s="841"/>
      <c r="AE18" s="209"/>
      <c r="AF18" s="156"/>
      <c r="AG18" s="848"/>
      <c r="AH18" s="848"/>
      <c r="AI18" s="848"/>
      <c r="AJ18" s="848"/>
      <c r="AK18" s="848"/>
      <c r="AL18" s="848"/>
      <c r="AM18" s="848"/>
      <c r="AN18" s="848"/>
      <c r="AO18" s="848"/>
      <c r="AP18" s="848"/>
      <c r="AQ18" s="848"/>
      <c r="AR18" s="848"/>
      <c r="AS18" s="158"/>
    </row>
    <row r="19" spans="3:45" ht="9.9499999999999993" customHeight="1">
      <c r="C19" s="159"/>
      <c r="D19" s="159"/>
      <c r="E19" s="159"/>
      <c r="F19" s="159"/>
      <c r="G19" s="210"/>
      <c r="H19" s="210"/>
      <c r="I19" s="210"/>
      <c r="J19" s="210"/>
      <c r="K19" s="211"/>
      <c r="L19" s="211"/>
      <c r="M19" s="211"/>
      <c r="N19" s="211"/>
      <c r="O19" s="842"/>
      <c r="P19" s="842"/>
      <c r="Q19" s="842"/>
      <c r="R19" s="842"/>
      <c r="S19" s="842"/>
      <c r="T19" s="842"/>
      <c r="U19" s="842"/>
      <c r="V19" s="842"/>
      <c r="W19" s="842"/>
      <c r="X19" s="842"/>
      <c r="Y19" s="52"/>
      <c r="Z19" s="24"/>
      <c r="AA19" s="53"/>
      <c r="AB19" s="53"/>
      <c r="AC19" s="53"/>
      <c r="AD19" s="53"/>
      <c r="AE19" s="26"/>
      <c r="AF19" s="156"/>
      <c r="AG19" s="848"/>
      <c r="AH19" s="848"/>
      <c r="AI19" s="848"/>
      <c r="AJ19" s="848"/>
      <c r="AK19" s="848"/>
      <c r="AL19" s="848"/>
      <c r="AM19" s="848"/>
      <c r="AN19" s="848"/>
      <c r="AO19" s="848"/>
      <c r="AP19" s="848"/>
      <c r="AQ19" s="848"/>
      <c r="AR19" s="848"/>
      <c r="AS19" s="158"/>
    </row>
    <row r="20" spans="3:45" ht="6.95" customHeight="1">
      <c r="C20" s="51"/>
      <c r="D20" s="51"/>
      <c r="E20" s="51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4"/>
      <c r="AA20" s="53"/>
      <c r="AB20" s="53"/>
      <c r="AC20" s="53"/>
      <c r="AD20" s="53"/>
      <c r="AE20" s="26"/>
      <c r="AF20" s="156"/>
      <c r="AG20" s="848"/>
      <c r="AH20" s="848"/>
      <c r="AI20" s="848"/>
      <c r="AJ20" s="848"/>
      <c r="AK20" s="848"/>
      <c r="AL20" s="848"/>
      <c r="AM20" s="848"/>
      <c r="AN20" s="848"/>
      <c r="AO20" s="848"/>
      <c r="AP20" s="848"/>
      <c r="AQ20" s="848"/>
      <c r="AR20" s="848"/>
      <c r="AS20" s="158"/>
    </row>
    <row r="21" spans="3:45" ht="6.95" customHeight="1" thickBot="1">
      <c r="C21" s="51"/>
      <c r="D21" s="51"/>
      <c r="E21" s="51"/>
      <c r="F21" s="5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24"/>
      <c r="AA21" s="53"/>
      <c r="AB21" s="53"/>
      <c r="AC21" s="53"/>
      <c r="AD21" s="53"/>
      <c r="AE21" s="26"/>
      <c r="AF21" s="185" t="s">
        <v>72</v>
      </c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7"/>
    </row>
    <row r="22" spans="3:45" ht="9.9499999999999993" customHeight="1">
      <c r="C22" s="273" t="s">
        <v>25</v>
      </c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 t="s">
        <v>11</v>
      </c>
      <c r="P22" s="181"/>
      <c r="Q22" s="181"/>
      <c r="R22" s="181" t="s">
        <v>10</v>
      </c>
      <c r="S22" s="181"/>
      <c r="T22" s="181"/>
      <c r="U22" s="181"/>
      <c r="V22" s="181"/>
      <c r="W22" s="181"/>
      <c r="X22" s="182"/>
      <c r="Y22" s="52"/>
      <c r="Z22" s="24"/>
      <c r="AA22" s="53"/>
      <c r="AB22" s="53"/>
      <c r="AC22" s="53"/>
      <c r="AD22" s="53"/>
      <c r="AE22" s="26"/>
      <c r="AF22" s="185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7"/>
    </row>
    <row r="23" spans="3:45" ht="9.9499999999999993" customHeight="1">
      <c r="C23" s="274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4"/>
      <c r="Y23" s="52"/>
      <c r="Z23" s="207" t="s">
        <v>38</v>
      </c>
      <c r="AA23" s="841"/>
      <c r="AB23" s="841"/>
      <c r="AC23" s="841"/>
      <c r="AD23" s="841"/>
      <c r="AE23" s="209"/>
      <c r="AF23" s="185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7"/>
    </row>
    <row r="24" spans="3:45" ht="9.9499999999999993" customHeight="1">
      <c r="C24" s="265">
        <v>139370000</v>
      </c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81">
        <v>0.1</v>
      </c>
      <c r="P24" s="281"/>
      <c r="Q24" s="281"/>
      <c r="R24" s="849">
        <f>IF(C24=0,"",ROUNDDOWN(C24/(1+O24)*O24,0))</f>
        <v>12670000</v>
      </c>
      <c r="S24" s="849"/>
      <c r="T24" s="849"/>
      <c r="U24" s="849"/>
      <c r="V24" s="849"/>
      <c r="W24" s="849"/>
      <c r="X24" s="850"/>
      <c r="Y24" s="52"/>
      <c r="Z24" s="207"/>
      <c r="AA24" s="841"/>
      <c r="AB24" s="841"/>
      <c r="AC24" s="841"/>
      <c r="AD24" s="841"/>
      <c r="AE24" s="209"/>
      <c r="AF24" s="185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/>
    </row>
    <row r="25" spans="3:45" ht="9.9499999999999993" customHeight="1">
      <c r="C25" s="265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81"/>
      <c r="P25" s="281"/>
      <c r="Q25" s="281"/>
      <c r="R25" s="849"/>
      <c r="S25" s="849"/>
      <c r="T25" s="849"/>
      <c r="U25" s="849"/>
      <c r="V25" s="849"/>
      <c r="W25" s="849"/>
      <c r="X25" s="850"/>
      <c r="Y25" s="52"/>
      <c r="Z25" s="24"/>
      <c r="AA25" s="53"/>
      <c r="AB25" s="53"/>
      <c r="AC25" s="53"/>
      <c r="AD25" s="53"/>
      <c r="AE25" s="26"/>
      <c r="AF25" s="185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7"/>
    </row>
    <row r="26" spans="3:45" ht="9.9499999999999993" customHeight="1" thickBot="1">
      <c r="C26" s="267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82"/>
      <c r="P26" s="282"/>
      <c r="Q26" s="282"/>
      <c r="R26" s="851"/>
      <c r="S26" s="851"/>
      <c r="T26" s="851"/>
      <c r="U26" s="851"/>
      <c r="V26" s="851"/>
      <c r="W26" s="851"/>
      <c r="X26" s="852"/>
      <c r="Y26" s="52"/>
      <c r="Z26" s="24"/>
      <c r="AA26" s="53"/>
      <c r="AB26" s="53"/>
      <c r="AC26" s="53"/>
      <c r="AD26" s="53"/>
      <c r="AE26" s="26"/>
      <c r="AF26" s="185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7"/>
    </row>
    <row r="27" spans="3:45" ht="6.95" customHeight="1">
      <c r="C27" s="273" t="s">
        <v>80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 t="s">
        <v>11</v>
      </c>
      <c r="P27" s="181"/>
      <c r="Q27" s="181"/>
      <c r="R27" s="181" t="s">
        <v>10</v>
      </c>
      <c r="S27" s="181"/>
      <c r="T27" s="181"/>
      <c r="U27" s="181"/>
      <c r="V27" s="181"/>
      <c r="W27" s="181"/>
      <c r="X27" s="182"/>
      <c r="Z27" s="24"/>
      <c r="AA27" s="53"/>
      <c r="AB27" s="53"/>
      <c r="AC27" s="53"/>
      <c r="AD27" s="53"/>
      <c r="AE27" s="26"/>
      <c r="AF27" s="97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9"/>
    </row>
    <row r="28" spans="3:45" ht="6.95" customHeight="1">
      <c r="C28" s="274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4"/>
      <c r="Z28" s="444" t="s">
        <v>75</v>
      </c>
      <c r="AA28" s="445"/>
      <c r="AB28" s="445"/>
      <c r="AC28" s="445"/>
      <c r="AD28" s="445"/>
      <c r="AE28" s="446"/>
      <c r="AF28" s="858">
        <v>180</v>
      </c>
      <c r="AG28" s="859"/>
      <c r="AH28" s="859"/>
      <c r="AI28" s="859"/>
      <c r="AJ28" s="859"/>
      <c r="AK28" s="859"/>
      <c r="AL28" s="859"/>
      <c r="AM28" s="859"/>
      <c r="AN28" s="859"/>
      <c r="AO28" s="859"/>
      <c r="AP28" s="859"/>
      <c r="AQ28" s="859"/>
      <c r="AR28" s="859"/>
      <c r="AS28" s="860"/>
    </row>
    <row r="29" spans="3:45" ht="6.95" customHeight="1">
      <c r="C29" s="447">
        <v>55000</v>
      </c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194">
        <v>0.1</v>
      </c>
      <c r="P29" s="194"/>
      <c r="Q29" s="194"/>
      <c r="R29" s="854">
        <f>IF(C29=0,"",ROUNDDOWN(C29/(1+O29)*O29,0))</f>
        <v>5000</v>
      </c>
      <c r="S29" s="854"/>
      <c r="T29" s="854"/>
      <c r="U29" s="854"/>
      <c r="V29" s="854"/>
      <c r="W29" s="854"/>
      <c r="X29" s="855"/>
      <c r="Z29" s="444"/>
      <c r="AA29" s="445"/>
      <c r="AB29" s="445"/>
      <c r="AC29" s="445"/>
      <c r="AD29" s="445"/>
      <c r="AE29" s="446"/>
      <c r="AF29" s="861"/>
      <c r="AG29" s="862"/>
      <c r="AH29" s="862"/>
      <c r="AI29" s="862"/>
      <c r="AJ29" s="862"/>
      <c r="AK29" s="862"/>
      <c r="AL29" s="862"/>
      <c r="AM29" s="862"/>
      <c r="AN29" s="862"/>
      <c r="AO29" s="862"/>
      <c r="AP29" s="862"/>
      <c r="AQ29" s="862"/>
      <c r="AR29" s="862"/>
      <c r="AS29" s="863"/>
    </row>
    <row r="30" spans="3:45" ht="6.95" customHeight="1">
      <c r="C30" s="447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194"/>
      <c r="P30" s="194"/>
      <c r="Q30" s="194"/>
      <c r="R30" s="854"/>
      <c r="S30" s="854"/>
      <c r="T30" s="854"/>
      <c r="U30" s="854"/>
      <c r="V30" s="854"/>
      <c r="W30" s="854"/>
      <c r="X30" s="855"/>
      <c r="Y30" s="51"/>
      <c r="Z30" s="159" t="s">
        <v>27</v>
      </c>
      <c r="AA30" s="159"/>
      <c r="AB30" s="159"/>
      <c r="AC30" s="159"/>
      <c r="AD30" s="159"/>
      <c r="AE30" s="159"/>
      <c r="AF30" s="200" t="s">
        <v>73</v>
      </c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2"/>
    </row>
    <row r="31" spans="3:45" ht="6.95" customHeight="1" thickBot="1">
      <c r="C31" s="449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195"/>
      <c r="P31" s="195"/>
      <c r="Q31" s="195"/>
      <c r="R31" s="856"/>
      <c r="S31" s="856"/>
      <c r="T31" s="856"/>
      <c r="U31" s="856"/>
      <c r="V31" s="856"/>
      <c r="W31" s="856"/>
      <c r="X31" s="857"/>
      <c r="Y31" s="51"/>
      <c r="Z31" s="159"/>
      <c r="AA31" s="159"/>
      <c r="AB31" s="159"/>
      <c r="AC31" s="159"/>
      <c r="AD31" s="159"/>
      <c r="AE31" s="159"/>
      <c r="AF31" s="203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5"/>
    </row>
    <row r="32" spans="3:45" ht="6.9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/>
      <c r="P32" s="12"/>
      <c r="Q32" s="12"/>
      <c r="R32" s="10"/>
      <c r="S32" s="10"/>
      <c r="T32" s="10"/>
      <c r="U32" s="10"/>
      <c r="V32" s="10"/>
      <c r="W32" s="10"/>
      <c r="X32" s="10"/>
      <c r="Y32" s="51"/>
      <c r="Z32" s="51"/>
      <c r="AA32" s="51"/>
    </row>
    <row r="33" spans="3:44" ht="6.95" customHeight="1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2"/>
      <c r="P33" s="12"/>
      <c r="Q33" s="12"/>
      <c r="R33" s="10"/>
      <c r="S33" s="10"/>
      <c r="T33" s="10"/>
      <c r="U33" s="10"/>
      <c r="V33" s="10"/>
      <c r="W33" s="10"/>
      <c r="X33" s="10"/>
      <c r="Y33" s="51"/>
      <c r="Z33" s="51"/>
      <c r="AA33" s="51"/>
    </row>
    <row r="34" spans="3:44" ht="6.95" customHeight="1" thickBot="1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3:44" ht="6.95" customHeight="1" thickTop="1">
      <c r="C35" s="275" t="s">
        <v>12</v>
      </c>
      <c r="D35" s="275"/>
      <c r="E35" s="275"/>
      <c r="F35" s="275"/>
      <c r="G35" s="275"/>
      <c r="H35" s="275"/>
      <c r="I35" s="278">
        <v>45200</v>
      </c>
      <c r="J35" s="278"/>
      <c r="K35" s="278"/>
      <c r="L35" s="278"/>
      <c r="M35" s="278"/>
      <c r="N35" s="278"/>
      <c r="O35" s="278"/>
      <c r="P35" s="278"/>
      <c r="Q35" s="278"/>
      <c r="R35" s="278"/>
      <c r="S35" s="275" t="s">
        <v>13</v>
      </c>
      <c r="T35" s="275"/>
      <c r="U35" s="278">
        <v>45230</v>
      </c>
      <c r="V35" s="278"/>
      <c r="W35" s="278"/>
      <c r="X35" s="278"/>
      <c r="Y35" s="278"/>
      <c r="Z35" s="278"/>
      <c r="AA35" s="278"/>
      <c r="AB35" s="278"/>
      <c r="AC35" s="278"/>
      <c r="AD35" s="278"/>
      <c r="AF35" s="432" t="s">
        <v>19</v>
      </c>
      <c r="AG35" s="433"/>
      <c r="AH35" s="433"/>
      <c r="AI35" s="433"/>
      <c r="AJ35" s="438" t="str">
        <f>IF(C48=100%,"〇"," ")</f>
        <v xml:space="preserve"> </v>
      </c>
      <c r="AK35" s="438"/>
      <c r="AL35" s="439"/>
    </row>
    <row r="36" spans="3:44" ht="6.95" customHeight="1">
      <c r="C36" s="276"/>
      <c r="D36" s="276"/>
      <c r="E36" s="276"/>
      <c r="F36" s="276"/>
      <c r="G36" s="276"/>
      <c r="H36" s="276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6"/>
      <c r="T36" s="276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F36" s="434"/>
      <c r="AG36" s="853"/>
      <c r="AH36" s="853"/>
      <c r="AI36" s="853"/>
      <c r="AJ36" s="440"/>
      <c r="AK36" s="440"/>
      <c r="AL36" s="441"/>
    </row>
    <row r="37" spans="3:44" ht="6.95" customHeight="1" thickBot="1">
      <c r="C37" s="277"/>
      <c r="D37" s="277"/>
      <c r="E37" s="277"/>
      <c r="F37" s="277"/>
      <c r="G37" s="277"/>
      <c r="H37" s="277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77"/>
      <c r="T37" s="277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F37" s="436"/>
      <c r="AG37" s="437"/>
      <c r="AH37" s="437"/>
      <c r="AI37" s="437"/>
      <c r="AJ37" s="442"/>
      <c r="AK37" s="442"/>
      <c r="AL37" s="443"/>
    </row>
    <row r="38" spans="3:44" ht="6.95" customHeight="1" thickTop="1" thickBot="1"/>
    <row r="39" spans="3:44" ht="9.9499999999999993" customHeight="1">
      <c r="C39" s="248" t="s">
        <v>8</v>
      </c>
      <c r="D39" s="248"/>
      <c r="E39" s="248"/>
      <c r="F39" s="248"/>
      <c r="G39" s="248"/>
      <c r="H39" s="248"/>
      <c r="I39" s="248"/>
      <c r="J39" s="248"/>
      <c r="K39" s="248"/>
      <c r="L39" s="251">
        <f>IF(C24="","",C24-C29)</f>
        <v>139315000</v>
      </c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3:44" ht="9.9499999999999993" customHeight="1">
      <c r="C40" s="249"/>
      <c r="D40" s="249"/>
      <c r="E40" s="249"/>
      <c r="F40" s="249"/>
      <c r="G40" s="249"/>
      <c r="H40" s="249"/>
      <c r="I40" s="249"/>
      <c r="J40" s="249"/>
      <c r="K40" s="249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AA40" s="873" t="s">
        <v>89</v>
      </c>
      <c r="AB40" s="256"/>
      <c r="AC40" s="256"/>
      <c r="AD40" s="256"/>
      <c r="AE40" s="259">
        <v>0.9</v>
      </c>
      <c r="AF40" s="260"/>
      <c r="AG40" s="261"/>
    </row>
    <row r="41" spans="3:44" ht="9.9499999999999993" customHeight="1" thickBot="1">
      <c r="C41" s="250"/>
      <c r="D41" s="250"/>
      <c r="E41" s="250"/>
      <c r="F41" s="250"/>
      <c r="G41" s="250"/>
      <c r="H41" s="250"/>
      <c r="I41" s="250"/>
      <c r="J41" s="250"/>
      <c r="K41" s="250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AA41" s="257"/>
      <c r="AB41" s="258"/>
      <c r="AC41" s="258"/>
      <c r="AD41" s="258"/>
      <c r="AE41" s="262"/>
      <c r="AF41" s="263"/>
      <c r="AG41" s="264"/>
    </row>
    <row r="42" spans="3:44" ht="6.95" customHeight="1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3:44" ht="6.95" customHeight="1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3:44" ht="6.95" customHeight="1">
      <c r="D44" s="51"/>
      <c r="E44" s="51"/>
      <c r="F44" s="51"/>
      <c r="G44" s="51"/>
      <c r="H44" s="51"/>
      <c r="I44" s="51"/>
      <c r="J44" s="215" t="s">
        <v>26</v>
      </c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ht="6.95" customHeight="1" thickBot="1">
      <c r="C45" s="51"/>
      <c r="D45" s="51"/>
      <c r="E45" s="51"/>
      <c r="F45" s="51"/>
      <c r="G45" s="51"/>
      <c r="H45" s="51"/>
      <c r="I45" s="5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  <c r="AB45" s="431"/>
      <c r="AC45" s="431"/>
      <c r="AD45" s="431"/>
      <c r="AE45" s="431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ht="6.95" customHeight="1" thickTop="1">
      <c r="C46" s="335" t="s">
        <v>29</v>
      </c>
      <c r="D46" s="336"/>
      <c r="E46" s="336"/>
      <c r="F46" s="336"/>
      <c r="G46" s="336"/>
      <c r="H46" s="336"/>
      <c r="I46" s="337"/>
      <c r="J46" s="341" t="s">
        <v>15</v>
      </c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314"/>
      <c r="W46" s="343" t="s">
        <v>9</v>
      </c>
      <c r="X46" s="344"/>
      <c r="Y46" s="345"/>
      <c r="Z46" s="224" t="s">
        <v>10</v>
      </c>
      <c r="AA46" s="225"/>
      <c r="AB46" s="225"/>
      <c r="AC46" s="225"/>
      <c r="AD46" s="225"/>
      <c r="AE46" s="418"/>
      <c r="AF46" s="419" t="s">
        <v>88</v>
      </c>
      <c r="AG46" s="420"/>
      <c r="AH46" s="421"/>
      <c r="AI46" s="425" t="s">
        <v>14</v>
      </c>
      <c r="AJ46" s="426"/>
      <c r="AK46" s="426"/>
      <c r="AL46" s="426"/>
      <c r="AM46" s="426"/>
      <c r="AN46" s="426"/>
      <c r="AO46" s="426"/>
      <c r="AP46" s="426"/>
      <c r="AQ46" s="426"/>
      <c r="AR46" s="427"/>
    </row>
    <row r="47" spans="3:44" ht="6.95" customHeight="1" thickBot="1">
      <c r="C47" s="338"/>
      <c r="D47" s="339"/>
      <c r="E47" s="339"/>
      <c r="F47" s="339"/>
      <c r="G47" s="339"/>
      <c r="H47" s="339"/>
      <c r="I47" s="340"/>
      <c r="J47" s="342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316"/>
      <c r="W47" s="346"/>
      <c r="X47" s="347"/>
      <c r="Y47" s="348"/>
      <c r="Z47" s="227"/>
      <c r="AA47" s="228"/>
      <c r="AB47" s="228"/>
      <c r="AC47" s="228"/>
      <c r="AD47" s="228"/>
      <c r="AE47" s="293"/>
      <c r="AF47" s="422"/>
      <c r="AG47" s="423"/>
      <c r="AH47" s="424"/>
      <c r="AI47" s="428"/>
      <c r="AJ47" s="324"/>
      <c r="AK47" s="324"/>
      <c r="AL47" s="324"/>
      <c r="AM47" s="324"/>
      <c r="AN47" s="324"/>
      <c r="AO47" s="324"/>
      <c r="AP47" s="324"/>
      <c r="AQ47" s="324"/>
      <c r="AR47" s="429"/>
    </row>
    <row r="48" spans="3:44" ht="12" customHeight="1" thickTop="1">
      <c r="C48" s="373">
        <v>0.252</v>
      </c>
      <c r="D48" s="374"/>
      <c r="E48" s="374"/>
      <c r="F48" s="374"/>
      <c r="G48" s="374"/>
      <c r="H48" s="374"/>
      <c r="I48" s="375"/>
      <c r="J48" s="379">
        <f>IF(C24=0,"",ROUNDDOWN(ROUNDDOWN(L39,2)*C48,0))</f>
        <v>35107380</v>
      </c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1"/>
      <c r="W48" s="230">
        <v>0.1</v>
      </c>
      <c r="X48" s="231"/>
      <c r="Y48" s="232"/>
      <c r="Z48" s="391">
        <f>IF(J48="","",ROUNDDOWN(J48/(1+W48)*W48,0))</f>
        <v>3191580</v>
      </c>
      <c r="AA48" s="392"/>
      <c r="AB48" s="392"/>
      <c r="AC48" s="392"/>
      <c r="AD48" s="392"/>
      <c r="AE48" s="393"/>
      <c r="AF48" s="864">
        <f>IF(AE40="","",IF(AJ35="〇",100%,AE40))</f>
        <v>0.9</v>
      </c>
      <c r="AG48" s="865"/>
      <c r="AH48" s="866"/>
      <c r="AI48" s="409">
        <f>IF(C48=0,"",ROUNDDOWN(ROUNDDOWN(AF48,2)*J48,0))</f>
        <v>31596642</v>
      </c>
      <c r="AJ48" s="410"/>
      <c r="AK48" s="410"/>
      <c r="AL48" s="410"/>
      <c r="AM48" s="410"/>
      <c r="AN48" s="410"/>
      <c r="AO48" s="410"/>
      <c r="AP48" s="410"/>
      <c r="AQ48" s="410"/>
      <c r="AR48" s="411"/>
    </row>
    <row r="49" spans="3:44" ht="12" customHeight="1">
      <c r="C49" s="373"/>
      <c r="D49" s="374"/>
      <c r="E49" s="374"/>
      <c r="F49" s="374"/>
      <c r="G49" s="374"/>
      <c r="H49" s="374"/>
      <c r="I49" s="375"/>
      <c r="J49" s="382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4"/>
      <c r="W49" s="233"/>
      <c r="X49" s="234"/>
      <c r="Y49" s="235"/>
      <c r="Z49" s="394"/>
      <c r="AA49" s="395"/>
      <c r="AB49" s="395"/>
      <c r="AC49" s="395"/>
      <c r="AD49" s="395"/>
      <c r="AE49" s="396"/>
      <c r="AF49" s="867"/>
      <c r="AG49" s="868"/>
      <c r="AH49" s="869"/>
      <c r="AI49" s="412"/>
      <c r="AJ49" s="413"/>
      <c r="AK49" s="413"/>
      <c r="AL49" s="413"/>
      <c r="AM49" s="413"/>
      <c r="AN49" s="413"/>
      <c r="AO49" s="413"/>
      <c r="AP49" s="413"/>
      <c r="AQ49" s="413"/>
      <c r="AR49" s="414"/>
    </row>
    <row r="50" spans="3:44" ht="12" customHeight="1" thickBot="1">
      <c r="C50" s="376"/>
      <c r="D50" s="377"/>
      <c r="E50" s="377"/>
      <c r="F50" s="377"/>
      <c r="G50" s="377"/>
      <c r="H50" s="377"/>
      <c r="I50" s="378"/>
      <c r="J50" s="385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7"/>
      <c r="W50" s="388"/>
      <c r="X50" s="389"/>
      <c r="Y50" s="390"/>
      <c r="Z50" s="397"/>
      <c r="AA50" s="398"/>
      <c r="AB50" s="398"/>
      <c r="AC50" s="398"/>
      <c r="AD50" s="398"/>
      <c r="AE50" s="399"/>
      <c r="AF50" s="870"/>
      <c r="AG50" s="871"/>
      <c r="AH50" s="872"/>
      <c r="AI50" s="415"/>
      <c r="AJ50" s="416"/>
      <c r="AK50" s="416"/>
      <c r="AL50" s="416"/>
      <c r="AM50" s="416"/>
      <c r="AN50" s="416"/>
      <c r="AO50" s="416"/>
      <c r="AP50" s="416"/>
      <c r="AQ50" s="416"/>
      <c r="AR50" s="417"/>
    </row>
    <row r="51" spans="3:44" ht="9.75" customHeight="1" thickTop="1">
      <c r="C51" s="55" t="s">
        <v>36</v>
      </c>
      <c r="D51" s="47"/>
      <c r="E51" s="47"/>
      <c r="F51" s="4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7"/>
      <c r="U51" s="47"/>
      <c r="V51" s="47"/>
      <c r="W51" s="20"/>
      <c r="X51" s="20"/>
      <c r="Y51" s="20"/>
      <c r="Z51" s="20"/>
      <c r="AA51" s="20"/>
      <c r="AB51" s="20"/>
      <c r="AC51" s="56"/>
      <c r="AD51" s="56"/>
      <c r="AE51" s="56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3:44">
      <c r="C52" s="55"/>
      <c r="D52" s="51"/>
      <c r="E52" s="51"/>
      <c r="F52" s="51"/>
      <c r="J52" s="215" t="s">
        <v>17</v>
      </c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3:44" ht="6.95" customHeight="1">
      <c r="C53" s="51"/>
      <c r="D53" s="51"/>
      <c r="E53" s="51"/>
      <c r="F53" s="51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  <c r="AE53" s="512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</row>
    <row r="54" spans="3:44" ht="6.95" customHeight="1">
      <c r="C54" s="51"/>
      <c r="D54" s="51"/>
      <c r="E54" s="51"/>
      <c r="F54" s="51"/>
      <c r="J54" s="349" t="s">
        <v>15</v>
      </c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50"/>
      <c r="W54" s="317" t="s">
        <v>9</v>
      </c>
      <c r="X54" s="318"/>
      <c r="Y54" s="350"/>
      <c r="Z54" s="317" t="s">
        <v>10</v>
      </c>
      <c r="AA54" s="318"/>
      <c r="AB54" s="318"/>
      <c r="AC54" s="318"/>
      <c r="AD54" s="318"/>
      <c r="AE54" s="319"/>
      <c r="AF54" s="320" t="s">
        <v>16</v>
      </c>
      <c r="AG54" s="321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2"/>
    </row>
    <row r="55" spans="3:44" ht="6.95" customHeight="1">
      <c r="C55" s="51"/>
      <c r="D55" s="51"/>
      <c r="E55" s="51"/>
      <c r="F55" s="51"/>
      <c r="J55" s="292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316"/>
      <c r="W55" s="227"/>
      <c r="X55" s="228"/>
      <c r="Y55" s="316"/>
      <c r="Z55" s="227"/>
      <c r="AA55" s="228"/>
      <c r="AB55" s="228"/>
      <c r="AC55" s="228"/>
      <c r="AD55" s="228"/>
      <c r="AE55" s="293"/>
      <c r="AF55" s="323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5"/>
    </row>
    <row r="56" spans="3:44" ht="6.95" customHeight="1">
      <c r="C56" s="13"/>
      <c r="D56" s="13"/>
      <c r="E56" s="13"/>
      <c r="F56" s="13"/>
      <c r="J56" s="874">
        <v>16948148</v>
      </c>
      <c r="K56" s="875"/>
      <c r="L56" s="875"/>
      <c r="M56" s="875"/>
      <c r="N56" s="875"/>
      <c r="O56" s="875"/>
      <c r="P56" s="875"/>
      <c r="Q56" s="875"/>
      <c r="R56" s="875"/>
      <c r="S56" s="875"/>
      <c r="T56" s="875"/>
      <c r="U56" s="875"/>
      <c r="V56" s="876"/>
      <c r="W56" s="230">
        <v>0.1</v>
      </c>
      <c r="X56" s="231"/>
      <c r="Y56" s="232"/>
      <c r="Z56" s="391">
        <f>IF(J56="","",ROUNDDOWN(J56/(1+W56)*W56,0))</f>
        <v>1540740</v>
      </c>
      <c r="AA56" s="392"/>
      <c r="AB56" s="392"/>
      <c r="AC56" s="392"/>
      <c r="AD56" s="392"/>
      <c r="AE56" s="393"/>
      <c r="AF56" s="482">
        <v>15253020</v>
      </c>
      <c r="AG56" s="483"/>
      <c r="AH56" s="483"/>
      <c r="AI56" s="483"/>
      <c r="AJ56" s="483"/>
      <c r="AK56" s="483"/>
      <c r="AL56" s="483"/>
      <c r="AM56" s="483"/>
      <c r="AN56" s="483"/>
      <c r="AO56" s="483"/>
      <c r="AP56" s="483"/>
      <c r="AQ56" s="483"/>
      <c r="AR56" s="484"/>
    </row>
    <row r="57" spans="3:44" ht="6.95" customHeight="1">
      <c r="C57" s="13"/>
      <c r="D57" s="13"/>
      <c r="E57" s="13"/>
      <c r="F57" s="13"/>
      <c r="J57" s="877"/>
      <c r="K57" s="878"/>
      <c r="L57" s="878"/>
      <c r="M57" s="878"/>
      <c r="N57" s="878"/>
      <c r="O57" s="878"/>
      <c r="P57" s="878"/>
      <c r="Q57" s="878"/>
      <c r="R57" s="878"/>
      <c r="S57" s="878"/>
      <c r="T57" s="878"/>
      <c r="U57" s="878"/>
      <c r="V57" s="879"/>
      <c r="W57" s="233"/>
      <c r="X57" s="234"/>
      <c r="Y57" s="235"/>
      <c r="Z57" s="394"/>
      <c r="AA57" s="395"/>
      <c r="AB57" s="395"/>
      <c r="AC57" s="395"/>
      <c r="AD57" s="395"/>
      <c r="AE57" s="396"/>
      <c r="AF57" s="485"/>
      <c r="AG57" s="486"/>
      <c r="AH57" s="486"/>
      <c r="AI57" s="486"/>
      <c r="AJ57" s="486"/>
      <c r="AK57" s="486"/>
      <c r="AL57" s="486"/>
      <c r="AM57" s="486"/>
      <c r="AN57" s="486"/>
      <c r="AO57" s="486"/>
      <c r="AP57" s="486"/>
      <c r="AQ57" s="486"/>
      <c r="AR57" s="487"/>
    </row>
    <row r="58" spans="3:44" ht="6.95" customHeight="1">
      <c r="C58" s="13"/>
      <c r="D58" s="13"/>
      <c r="E58" s="13"/>
      <c r="F58" s="13"/>
      <c r="J58" s="880"/>
      <c r="K58" s="881"/>
      <c r="L58" s="881"/>
      <c r="M58" s="881"/>
      <c r="N58" s="881"/>
      <c r="O58" s="881"/>
      <c r="P58" s="881"/>
      <c r="Q58" s="881"/>
      <c r="R58" s="881"/>
      <c r="S58" s="881"/>
      <c r="T58" s="881"/>
      <c r="U58" s="881"/>
      <c r="V58" s="882"/>
      <c r="W58" s="236"/>
      <c r="X58" s="237"/>
      <c r="Y58" s="238"/>
      <c r="Z58" s="883"/>
      <c r="AA58" s="884"/>
      <c r="AB58" s="884"/>
      <c r="AC58" s="884"/>
      <c r="AD58" s="884"/>
      <c r="AE58" s="885"/>
      <c r="AF58" s="488"/>
      <c r="AG58" s="489"/>
      <c r="AH58" s="489"/>
      <c r="AI58" s="489"/>
      <c r="AJ58" s="489"/>
      <c r="AK58" s="489"/>
      <c r="AL58" s="489"/>
      <c r="AM58" s="489"/>
      <c r="AN58" s="489"/>
      <c r="AO58" s="489"/>
      <c r="AP58" s="489"/>
      <c r="AQ58" s="489"/>
      <c r="AR58" s="490"/>
    </row>
    <row r="59" spans="3:44" ht="11.25" customHeight="1" thickBot="1">
      <c r="C59" s="47"/>
      <c r="D59" s="47"/>
      <c r="E59" s="47"/>
      <c r="F59" s="4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47"/>
      <c r="U59" s="47"/>
      <c r="V59" s="47"/>
      <c r="W59" s="20"/>
      <c r="X59" s="20"/>
      <c r="Y59" s="20"/>
      <c r="Z59" s="20"/>
      <c r="AA59" s="20"/>
      <c r="AB59" s="20"/>
      <c r="AC59" s="58"/>
      <c r="AD59" s="58"/>
      <c r="AE59" s="58"/>
      <c r="AF59" s="20"/>
      <c r="AG59" s="20"/>
      <c r="AH59" s="20"/>
      <c r="AI59" s="20"/>
      <c r="AJ59" s="20"/>
      <c r="AK59" s="20"/>
      <c r="AL59" s="20"/>
      <c r="AM59" s="20"/>
      <c r="AN59" s="20"/>
      <c r="AO59" s="15"/>
    </row>
    <row r="60" spans="3:44" ht="6.95" customHeight="1">
      <c r="J60" s="303" t="s">
        <v>18</v>
      </c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4"/>
      <c r="AF60" s="313" t="s">
        <v>74</v>
      </c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6"/>
    </row>
    <row r="61" spans="3:44" ht="6.95" customHeight="1" thickBot="1"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6"/>
      <c r="AF61" s="886"/>
      <c r="AG61" s="887"/>
      <c r="AH61" s="887"/>
      <c r="AI61" s="887"/>
      <c r="AJ61" s="887"/>
      <c r="AK61" s="887"/>
      <c r="AL61" s="887"/>
      <c r="AM61" s="887"/>
      <c r="AN61" s="887"/>
      <c r="AO61" s="887"/>
      <c r="AP61" s="887"/>
      <c r="AQ61" s="887"/>
      <c r="AR61" s="888"/>
    </row>
    <row r="62" spans="3:44" ht="6.95" customHeight="1">
      <c r="J62" s="313" t="s">
        <v>15</v>
      </c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314"/>
      <c r="W62" s="224" t="s">
        <v>9</v>
      </c>
      <c r="X62" s="225"/>
      <c r="Y62" s="314"/>
      <c r="Z62" s="224" t="s">
        <v>10</v>
      </c>
      <c r="AA62" s="225"/>
      <c r="AB62" s="225"/>
      <c r="AC62" s="225"/>
      <c r="AD62" s="225"/>
      <c r="AE62" s="226"/>
      <c r="AF62" s="491">
        <f>IF(AI48="","",ROUNDDOWN(AI48-AF56,0))</f>
        <v>16343622</v>
      </c>
      <c r="AG62" s="492"/>
      <c r="AH62" s="492"/>
      <c r="AI62" s="492"/>
      <c r="AJ62" s="492"/>
      <c r="AK62" s="492"/>
      <c r="AL62" s="492"/>
      <c r="AM62" s="492"/>
      <c r="AN62" s="492"/>
      <c r="AO62" s="492"/>
      <c r="AP62" s="492"/>
      <c r="AQ62" s="492"/>
      <c r="AR62" s="493"/>
    </row>
    <row r="63" spans="3:44" ht="6.95" customHeight="1">
      <c r="J63" s="315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316"/>
      <c r="W63" s="227"/>
      <c r="X63" s="228"/>
      <c r="Y63" s="316"/>
      <c r="Z63" s="227"/>
      <c r="AA63" s="228"/>
      <c r="AB63" s="228"/>
      <c r="AC63" s="228"/>
      <c r="AD63" s="228"/>
      <c r="AE63" s="229"/>
      <c r="AF63" s="494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5"/>
      <c r="AR63" s="496"/>
    </row>
    <row r="64" spans="3:44" ht="12" customHeight="1">
      <c r="J64" s="500">
        <f>IF(C48=0,"",J48-J56)</f>
        <v>18159232</v>
      </c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2"/>
      <c r="W64" s="230">
        <v>0.1</v>
      </c>
      <c r="X64" s="231"/>
      <c r="Y64" s="232"/>
      <c r="Z64" s="391">
        <f>IF(C48="","",Z48-Z56)</f>
        <v>1650840</v>
      </c>
      <c r="AA64" s="392"/>
      <c r="AB64" s="392"/>
      <c r="AC64" s="392"/>
      <c r="AD64" s="392"/>
      <c r="AE64" s="509"/>
      <c r="AF64" s="494"/>
      <c r="AG64" s="495"/>
      <c r="AH64" s="495"/>
      <c r="AI64" s="495"/>
      <c r="AJ64" s="495"/>
      <c r="AK64" s="495"/>
      <c r="AL64" s="495"/>
      <c r="AM64" s="495"/>
      <c r="AN64" s="495"/>
      <c r="AO64" s="495"/>
      <c r="AP64" s="495"/>
      <c r="AQ64" s="495"/>
      <c r="AR64" s="496"/>
    </row>
    <row r="65" spans="3:48" ht="12" customHeight="1">
      <c r="J65" s="503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5"/>
      <c r="W65" s="233"/>
      <c r="X65" s="234"/>
      <c r="Y65" s="235"/>
      <c r="Z65" s="394"/>
      <c r="AA65" s="395"/>
      <c r="AB65" s="395"/>
      <c r="AC65" s="395"/>
      <c r="AD65" s="395"/>
      <c r="AE65" s="510"/>
      <c r="AF65" s="494"/>
      <c r="AG65" s="495"/>
      <c r="AH65" s="495"/>
      <c r="AI65" s="495"/>
      <c r="AJ65" s="495"/>
      <c r="AK65" s="495"/>
      <c r="AL65" s="495"/>
      <c r="AM65" s="495"/>
      <c r="AN65" s="495"/>
      <c r="AO65" s="495"/>
      <c r="AP65" s="495"/>
      <c r="AQ65" s="495"/>
      <c r="AR65" s="496"/>
    </row>
    <row r="66" spans="3:48" ht="12" customHeight="1" thickBot="1">
      <c r="J66" s="506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8"/>
      <c r="W66" s="388"/>
      <c r="X66" s="389"/>
      <c r="Y66" s="390"/>
      <c r="Z66" s="397"/>
      <c r="AA66" s="398"/>
      <c r="AB66" s="398"/>
      <c r="AC66" s="398"/>
      <c r="AD66" s="398"/>
      <c r="AE66" s="511"/>
      <c r="AF66" s="497"/>
      <c r="AG66" s="498"/>
      <c r="AH66" s="498"/>
      <c r="AI66" s="498"/>
      <c r="AJ66" s="498"/>
      <c r="AK66" s="498"/>
      <c r="AL66" s="498"/>
      <c r="AM66" s="498"/>
      <c r="AN66" s="498"/>
      <c r="AO66" s="498"/>
      <c r="AP66" s="498"/>
      <c r="AQ66" s="498"/>
      <c r="AR66" s="499"/>
    </row>
    <row r="67" spans="3:48" ht="6.75" customHeight="1"/>
    <row r="68" spans="3:48" ht="6.95" customHeight="1">
      <c r="D68" s="351" t="s">
        <v>20</v>
      </c>
      <c r="E68" s="352"/>
      <c r="F68" s="349" t="s">
        <v>21</v>
      </c>
      <c r="G68" s="318"/>
      <c r="H68" s="318"/>
      <c r="I68" s="318"/>
      <c r="J68" s="318"/>
      <c r="K68" s="319"/>
      <c r="L68" s="349" t="s">
        <v>22</v>
      </c>
      <c r="M68" s="318"/>
      <c r="N68" s="318"/>
      <c r="O68" s="318"/>
      <c r="P68" s="318"/>
      <c r="Q68" s="318"/>
      <c r="R68" s="318"/>
      <c r="S68" s="318"/>
      <c r="T68" s="319"/>
      <c r="U68" s="349" t="s">
        <v>23</v>
      </c>
      <c r="V68" s="318"/>
      <c r="W68" s="318"/>
      <c r="X68" s="318"/>
      <c r="Y68" s="318"/>
      <c r="Z68" s="318"/>
      <c r="AA68" s="318"/>
      <c r="AB68" s="319"/>
      <c r="AJ68" s="358" t="s">
        <v>24</v>
      </c>
      <c r="AK68" s="359"/>
      <c r="AL68" s="359"/>
      <c r="AM68" s="359"/>
      <c r="AN68" s="359"/>
      <c r="AO68" s="359"/>
      <c r="AP68" s="360"/>
    </row>
    <row r="69" spans="3:48" ht="6.95" customHeight="1">
      <c r="D69" s="353"/>
      <c r="E69" s="889"/>
      <c r="F69" s="300"/>
      <c r="G69" s="301"/>
      <c r="H69" s="301"/>
      <c r="I69" s="301"/>
      <c r="J69" s="301"/>
      <c r="K69" s="302"/>
      <c r="L69" s="300"/>
      <c r="M69" s="301"/>
      <c r="N69" s="301"/>
      <c r="O69" s="301"/>
      <c r="P69" s="301"/>
      <c r="Q69" s="301"/>
      <c r="R69" s="301"/>
      <c r="S69" s="301"/>
      <c r="T69" s="302"/>
      <c r="U69" s="300"/>
      <c r="V69" s="301"/>
      <c r="W69" s="301"/>
      <c r="X69" s="301"/>
      <c r="Y69" s="301"/>
      <c r="Z69" s="301"/>
      <c r="AA69" s="301"/>
      <c r="AB69" s="302"/>
      <c r="AJ69" s="358"/>
      <c r="AK69" s="359"/>
      <c r="AL69" s="359"/>
      <c r="AM69" s="359"/>
      <c r="AN69" s="359"/>
      <c r="AO69" s="359"/>
      <c r="AP69" s="360"/>
    </row>
    <row r="70" spans="3:48" ht="15" customHeight="1">
      <c r="D70" s="353"/>
      <c r="E70" s="889"/>
      <c r="F70" s="361"/>
      <c r="G70" s="362"/>
      <c r="H70" s="362"/>
      <c r="I70" s="362"/>
      <c r="J70" s="362"/>
      <c r="K70" s="363"/>
      <c r="L70" s="349"/>
      <c r="M70" s="318"/>
      <c r="N70" s="318"/>
      <c r="O70" s="318"/>
      <c r="P70" s="318"/>
      <c r="Q70" s="318"/>
      <c r="R70" s="318"/>
      <c r="S70" s="318"/>
      <c r="T70" s="319"/>
      <c r="U70" s="361"/>
      <c r="V70" s="362"/>
      <c r="W70" s="362"/>
      <c r="X70" s="362"/>
      <c r="Y70" s="362"/>
      <c r="Z70" s="362"/>
      <c r="AA70" s="362"/>
      <c r="AB70" s="363"/>
      <c r="AJ70" s="364"/>
      <c r="AK70" s="365"/>
      <c r="AL70" s="365"/>
      <c r="AM70" s="365"/>
      <c r="AN70" s="365"/>
      <c r="AO70" s="365"/>
      <c r="AP70" s="366"/>
    </row>
    <row r="71" spans="3:48" ht="6.95" customHeight="1">
      <c r="D71" s="353"/>
      <c r="E71" s="889"/>
      <c r="F71" s="294"/>
      <c r="G71" s="295"/>
      <c r="H71" s="295"/>
      <c r="I71" s="295"/>
      <c r="J71" s="295"/>
      <c r="K71" s="296"/>
      <c r="L71" s="292"/>
      <c r="M71" s="228"/>
      <c r="N71" s="228"/>
      <c r="O71" s="228"/>
      <c r="P71" s="228"/>
      <c r="Q71" s="228"/>
      <c r="R71" s="228"/>
      <c r="S71" s="228"/>
      <c r="T71" s="293"/>
      <c r="U71" s="294"/>
      <c r="V71" s="295"/>
      <c r="W71" s="295"/>
      <c r="X71" s="295"/>
      <c r="Y71" s="295"/>
      <c r="Z71" s="295"/>
      <c r="AA71" s="295"/>
      <c r="AB71" s="296"/>
      <c r="AJ71" s="367"/>
      <c r="AK71" s="890"/>
      <c r="AL71" s="890"/>
      <c r="AM71" s="890"/>
      <c r="AN71" s="890"/>
      <c r="AO71" s="890"/>
      <c r="AP71" s="369"/>
      <c r="AV71" s="1" t="s">
        <v>40</v>
      </c>
    </row>
    <row r="72" spans="3:48" ht="13.5" customHeight="1">
      <c r="D72" s="353"/>
      <c r="E72" s="889"/>
      <c r="F72" s="294"/>
      <c r="G72" s="295"/>
      <c r="H72" s="295"/>
      <c r="I72" s="295"/>
      <c r="J72" s="295"/>
      <c r="K72" s="296"/>
      <c r="L72" s="289"/>
      <c r="M72" s="290"/>
      <c r="N72" s="290"/>
      <c r="O72" s="290"/>
      <c r="P72" s="290"/>
      <c r="Q72" s="290"/>
      <c r="R72" s="290"/>
      <c r="S72" s="290"/>
      <c r="T72" s="291"/>
      <c r="U72" s="294"/>
      <c r="V72" s="295"/>
      <c r="W72" s="295"/>
      <c r="X72" s="295"/>
      <c r="Y72" s="295"/>
      <c r="Z72" s="295"/>
      <c r="AA72" s="295"/>
      <c r="AB72" s="296"/>
      <c r="AJ72" s="367"/>
      <c r="AK72" s="890"/>
      <c r="AL72" s="890"/>
      <c r="AM72" s="890"/>
      <c r="AN72" s="890"/>
      <c r="AO72" s="890"/>
      <c r="AP72" s="369"/>
      <c r="AV72" s="1" t="s">
        <v>41</v>
      </c>
    </row>
    <row r="73" spans="3:48" ht="6.95" customHeight="1">
      <c r="D73" s="353"/>
      <c r="E73" s="889"/>
      <c r="F73" s="294"/>
      <c r="G73" s="295"/>
      <c r="H73" s="295"/>
      <c r="I73" s="295"/>
      <c r="J73" s="295"/>
      <c r="K73" s="296"/>
      <c r="L73" s="292"/>
      <c r="M73" s="228"/>
      <c r="N73" s="228"/>
      <c r="O73" s="228"/>
      <c r="P73" s="228"/>
      <c r="Q73" s="228"/>
      <c r="R73" s="228"/>
      <c r="S73" s="228"/>
      <c r="T73" s="293"/>
      <c r="U73" s="294"/>
      <c r="V73" s="295"/>
      <c r="W73" s="295"/>
      <c r="X73" s="295"/>
      <c r="Y73" s="295"/>
      <c r="Z73" s="295"/>
      <c r="AA73" s="295"/>
      <c r="AB73" s="296"/>
      <c r="AJ73" s="367"/>
      <c r="AK73" s="890"/>
      <c r="AL73" s="890"/>
      <c r="AM73" s="890"/>
      <c r="AN73" s="890"/>
      <c r="AO73" s="890"/>
      <c r="AP73" s="369"/>
      <c r="AV73" s="1" t="s">
        <v>42</v>
      </c>
    </row>
    <row r="74" spans="3:48" ht="13.5" customHeight="1">
      <c r="D74" s="353"/>
      <c r="E74" s="889"/>
      <c r="F74" s="294"/>
      <c r="G74" s="295"/>
      <c r="H74" s="295"/>
      <c r="I74" s="295"/>
      <c r="J74" s="295"/>
      <c r="K74" s="296"/>
      <c r="L74" s="289"/>
      <c r="M74" s="290"/>
      <c r="N74" s="290"/>
      <c r="O74" s="290"/>
      <c r="P74" s="290"/>
      <c r="Q74" s="290"/>
      <c r="R74" s="290"/>
      <c r="S74" s="290"/>
      <c r="T74" s="291"/>
      <c r="U74" s="294"/>
      <c r="V74" s="295"/>
      <c r="W74" s="295"/>
      <c r="X74" s="295"/>
      <c r="Y74" s="295"/>
      <c r="Z74" s="295"/>
      <c r="AA74" s="295"/>
      <c r="AB74" s="296"/>
      <c r="AJ74" s="367"/>
      <c r="AK74" s="890"/>
      <c r="AL74" s="890"/>
      <c r="AM74" s="890"/>
      <c r="AN74" s="890"/>
      <c r="AO74" s="890"/>
      <c r="AP74" s="369"/>
    </row>
    <row r="75" spans="3:48" ht="6.95" customHeight="1">
      <c r="D75" s="353"/>
      <c r="E75" s="889"/>
      <c r="F75" s="294"/>
      <c r="G75" s="295"/>
      <c r="H75" s="295"/>
      <c r="I75" s="295"/>
      <c r="J75" s="295"/>
      <c r="K75" s="296"/>
      <c r="L75" s="292"/>
      <c r="M75" s="228"/>
      <c r="N75" s="228"/>
      <c r="O75" s="228"/>
      <c r="P75" s="228"/>
      <c r="Q75" s="228"/>
      <c r="R75" s="228"/>
      <c r="S75" s="228"/>
      <c r="T75" s="293"/>
      <c r="U75" s="294"/>
      <c r="V75" s="295"/>
      <c r="W75" s="295"/>
      <c r="X75" s="295"/>
      <c r="Y75" s="295"/>
      <c r="Z75" s="295"/>
      <c r="AA75" s="295"/>
      <c r="AB75" s="296"/>
      <c r="AJ75" s="367"/>
      <c r="AK75" s="890"/>
      <c r="AL75" s="890"/>
      <c r="AM75" s="890"/>
      <c r="AN75" s="890"/>
      <c r="AO75" s="890"/>
      <c r="AP75" s="369"/>
    </row>
    <row r="76" spans="3:48" ht="13.5" customHeight="1">
      <c r="D76" s="353"/>
      <c r="E76" s="889"/>
      <c r="F76" s="294"/>
      <c r="G76" s="295"/>
      <c r="H76" s="295"/>
      <c r="I76" s="295"/>
      <c r="J76" s="295"/>
      <c r="K76" s="296"/>
      <c r="L76" s="289"/>
      <c r="M76" s="290"/>
      <c r="N76" s="290"/>
      <c r="O76" s="290"/>
      <c r="P76" s="290"/>
      <c r="Q76" s="290"/>
      <c r="R76" s="290"/>
      <c r="S76" s="290"/>
      <c r="T76" s="291"/>
      <c r="U76" s="294"/>
      <c r="V76" s="295"/>
      <c r="W76" s="295"/>
      <c r="X76" s="295"/>
      <c r="Y76" s="295"/>
      <c r="Z76" s="295"/>
      <c r="AA76" s="295"/>
      <c r="AB76" s="296"/>
      <c r="AJ76" s="370"/>
      <c r="AK76" s="371"/>
      <c r="AL76" s="371"/>
      <c r="AM76" s="371"/>
      <c r="AN76" s="371"/>
      <c r="AO76" s="371"/>
      <c r="AP76" s="372"/>
    </row>
    <row r="77" spans="3:48" ht="6.95" customHeight="1">
      <c r="D77" s="355"/>
      <c r="E77" s="356"/>
      <c r="F77" s="297"/>
      <c r="G77" s="298"/>
      <c r="H77" s="298"/>
      <c r="I77" s="298"/>
      <c r="J77" s="298"/>
      <c r="K77" s="299"/>
      <c r="L77" s="300"/>
      <c r="M77" s="301"/>
      <c r="N77" s="301"/>
      <c r="O77" s="301"/>
      <c r="P77" s="301"/>
      <c r="Q77" s="301"/>
      <c r="R77" s="301"/>
      <c r="S77" s="301"/>
      <c r="T77" s="302"/>
      <c r="U77" s="297"/>
      <c r="V77" s="298"/>
      <c r="W77" s="298"/>
      <c r="X77" s="298"/>
      <c r="Y77" s="298"/>
      <c r="Z77" s="298"/>
      <c r="AA77" s="298"/>
      <c r="AB77" s="299"/>
      <c r="AJ77" s="9"/>
      <c r="AK77" s="9"/>
      <c r="AL77" s="9"/>
      <c r="AM77" s="9"/>
      <c r="AN77" s="9"/>
      <c r="AO77" s="9"/>
    </row>
    <row r="78" spans="3:48" ht="6.95" customHeight="1">
      <c r="D78" s="59"/>
      <c r="E78" s="59"/>
      <c r="F78" s="48"/>
      <c r="G78" s="48"/>
      <c r="H78" s="48"/>
      <c r="I78" s="48"/>
      <c r="J78" s="48"/>
      <c r="K78" s="48"/>
      <c r="L78" s="51"/>
      <c r="M78" s="51"/>
      <c r="N78" s="51"/>
      <c r="O78" s="51"/>
      <c r="P78" s="51"/>
      <c r="Q78" s="51"/>
      <c r="R78" s="51"/>
      <c r="S78" s="51"/>
      <c r="T78" s="51"/>
      <c r="U78" s="18"/>
      <c r="V78" s="18"/>
      <c r="W78" s="18"/>
      <c r="X78" s="18"/>
      <c r="Y78" s="18"/>
      <c r="Z78" s="18"/>
      <c r="AA78" s="18"/>
      <c r="AB78" s="18"/>
      <c r="AJ78" s="9"/>
      <c r="AK78" s="9"/>
      <c r="AL78" s="9"/>
      <c r="AM78" s="9"/>
      <c r="AN78" s="9"/>
      <c r="AO78" s="9"/>
    </row>
    <row r="79" spans="3:48" ht="6.95" customHeight="1">
      <c r="C79" s="17" t="s">
        <v>30</v>
      </c>
      <c r="D79" s="17"/>
      <c r="R79" s="283" t="s">
        <v>44</v>
      </c>
      <c r="S79" s="284"/>
      <c r="T79" s="284"/>
      <c r="U79" s="284"/>
      <c r="V79" s="284"/>
      <c r="W79" s="284"/>
      <c r="X79" s="284"/>
      <c r="Y79" s="285"/>
      <c r="Z79" s="60"/>
      <c r="AA79" s="61"/>
      <c r="AB79" s="61"/>
      <c r="AC79" s="61"/>
      <c r="AD79" s="61"/>
      <c r="AE79" s="61"/>
      <c r="AF79" s="62"/>
      <c r="AG79" s="60"/>
      <c r="AH79" s="61"/>
      <c r="AI79" s="61"/>
      <c r="AJ79" s="61"/>
      <c r="AK79" s="61"/>
      <c r="AL79" s="61"/>
      <c r="AM79" s="62"/>
      <c r="AN79" s="283" t="s">
        <v>43</v>
      </c>
      <c r="AO79" s="284"/>
      <c r="AP79" s="284"/>
      <c r="AQ79" s="284"/>
      <c r="AR79" s="284"/>
      <c r="AS79" s="285"/>
    </row>
    <row r="80" spans="3:48" ht="6.95" customHeight="1">
      <c r="C80" s="17" t="s">
        <v>31</v>
      </c>
      <c r="D80" s="17"/>
      <c r="R80" s="286"/>
      <c r="S80" s="287"/>
      <c r="T80" s="287"/>
      <c r="U80" s="287"/>
      <c r="V80" s="287"/>
      <c r="W80" s="287"/>
      <c r="X80" s="287"/>
      <c r="Y80" s="288"/>
      <c r="Z80" s="63"/>
      <c r="AA80" s="64"/>
      <c r="AB80" s="64"/>
      <c r="AC80" s="64"/>
      <c r="AD80" s="64"/>
      <c r="AE80" s="64"/>
      <c r="AF80" s="65"/>
      <c r="AG80" s="63"/>
      <c r="AH80" s="64"/>
      <c r="AI80" s="64"/>
      <c r="AJ80" s="64"/>
      <c r="AK80" s="64"/>
      <c r="AL80" s="64"/>
      <c r="AM80" s="65"/>
      <c r="AN80" s="286"/>
      <c r="AO80" s="287"/>
      <c r="AP80" s="287"/>
      <c r="AQ80" s="287"/>
      <c r="AR80" s="287"/>
      <c r="AS80" s="288"/>
    </row>
    <row r="81" spans="3:45" ht="6.95" customHeight="1">
      <c r="C81" s="17" t="s">
        <v>32</v>
      </c>
      <c r="D81" s="17"/>
      <c r="R81" s="60"/>
      <c r="S81" s="61"/>
      <c r="T81" s="61"/>
      <c r="U81" s="61"/>
      <c r="V81" s="61"/>
      <c r="W81" s="61"/>
      <c r="X81" s="61"/>
      <c r="Y81" s="62"/>
      <c r="Z81" s="60"/>
      <c r="AA81" s="61"/>
      <c r="AB81" s="61"/>
      <c r="AC81" s="61"/>
      <c r="AD81" s="61"/>
      <c r="AE81" s="61"/>
      <c r="AF81" s="62"/>
      <c r="AG81" s="60"/>
      <c r="AH81" s="61"/>
      <c r="AI81" s="61"/>
      <c r="AJ81" s="61"/>
      <c r="AK81" s="61"/>
      <c r="AL81" s="61"/>
      <c r="AM81" s="62"/>
      <c r="AN81" s="60"/>
      <c r="AO81" s="61"/>
      <c r="AP81" s="61"/>
      <c r="AQ81" s="61"/>
      <c r="AR81" s="61"/>
      <c r="AS81" s="62"/>
    </row>
    <row r="82" spans="3:45" ht="6.95" customHeight="1">
      <c r="C82" s="17" t="s">
        <v>33</v>
      </c>
      <c r="D82" s="17"/>
      <c r="R82" s="66"/>
      <c r="Y82" s="67"/>
      <c r="Z82" s="66"/>
      <c r="AF82" s="67"/>
      <c r="AG82" s="66"/>
      <c r="AM82" s="67"/>
      <c r="AN82" s="66"/>
      <c r="AS82" s="67"/>
    </row>
    <row r="83" spans="3:45" ht="6.95" customHeight="1">
      <c r="R83" s="66"/>
      <c r="Y83" s="67"/>
      <c r="Z83" s="66"/>
      <c r="AF83" s="67"/>
      <c r="AG83" s="66"/>
      <c r="AM83" s="67"/>
      <c r="AN83" s="66"/>
      <c r="AS83" s="67"/>
    </row>
    <row r="84" spans="3:45" ht="6.95" customHeight="1">
      <c r="R84" s="66"/>
      <c r="Y84" s="67"/>
      <c r="Z84" s="66"/>
      <c r="AF84" s="67"/>
      <c r="AG84" s="66"/>
      <c r="AM84" s="67"/>
      <c r="AN84" s="66"/>
      <c r="AS84" s="67"/>
    </row>
    <row r="85" spans="3:45" ht="6.95" customHeight="1">
      <c r="R85" s="66"/>
      <c r="Y85" s="67"/>
      <c r="Z85" s="66"/>
      <c r="AF85" s="67"/>
      <c r="AG85" s="66"/>
      <c r="AM85" s="67"/>
      <c r="AN85" s="66"/>
      <c r="AS85" s="67"/>
    </row>
    <row r="86" spans="3:45" ht="6.95" customHeight="1">
      <c r="R86" s="66"/>
      <c r="Y86" s="67"/>
      <c r="Z86" s="66"/>
      <c r="AF86" s="67"/>
      <c r="AG86" s="66"/>
      <c r="AM86" s="67"/>
      <c r="AN86" s="66"/>
      <c r="AS86" s="67"/>
    </row>
    <row r="87" spans="3:45" ht="6.95" customHeight="1">
      <c r="C87" s="513" t="s">
        <v>86</v>
      </c>
      <c r="D87" s="513"/>
      <c r="E87" s="513"/>
      <c r="F87" s="513"/>
      <c r="G87" s="513"/>
      <c r="R87" s="66"/>
      <c r="Y87" s="67"/>
      <c r="Z87" s="66"/>
      <c r="AF87" s="67"/>
      <c r="AG87" s="66"/>
      <c r="AM87" s="67"/>
      <c r="AN87" s="66"/>
      <c r="AS87" s="67"/>
    </row>
    <row r="88" spans="3:45" ht="6.95" customHeight="1">
      <c r="C88" s="513"/>
      <c r="D88" s="513"/>
      <c r="E88" s="513"/>
      <c r="F88" s="513"/>
      <c r="G88" s="513"/>
      <c r="R88" s="63"/>
      <c r="S88" s="64"/>
      <c r="T88" s="64"/>
      <c r="U88" s="64"/>
      <c r="V88" s="64"/>
      <c r="W88" s="64"/>
      <c r="X88" s="64"/>
      <c r="Y88" s="65"/>
      <c r="Z88" s="63"/>
      <c r="AA88" s="64"/>
      <c r="AB88" s="64"/>
      <c r="AC88" s="64"/>
      <c r="AD88" s="64"/>
      <c r="AE88" s="64"/>
      <c r="AF88" s="65"/>
      <c r="AG88" s="63"/>
      <c r="AH88" s="64"/>
      <c r="AI88" s="64"/>
      <c r="AJ88" s="64"/>
      <c r="AK88" s="64"/>
      <c r="AL88" s="64"/>
      <c r="AM88" s="65"/>
      <c r="AN88" s="63"/>
      <c r="AO88" s="64"/>
      <c r="AP88" s="64"/>
      <c r="AQ88" s="64"/>
      <c r="AR88" s="64"/>
      <c r="AS88" s="65"/>
    </row>
    <row r="89" spans="3:45" ht="6.95" customHeight="1"/>
    <row r="90" spans="3:45" ht="6.95" customHeight="1"/>
    <row r="91" spans="3:45" ht="6.95" customHeight="1"/>
    <row r="92" spans="3:45" ht="6.95" customHeight="1"/>
    <row r="93" spans="3:45" ht="6.95" customHeight="1"/>
    <row r="94" spans="3:45" ht="6.95" customHeight="1"/>
    <row r="95" spans="3:45" ht="6.95" customHeight="1"/>
    <row r="96" spans="3:45" ht="6.95" customHeight="1"/>
    <row r="97" ht="6.95" customHeight="1"/>
    <row r="98" ht="6.95" customHeight="1"/>
    <row r="99" ht="6.95" customHeight="1"/>
    <row r="100" ht="9.9499999999999993" customHeight="1"/>
    <row r="101" ht="9.9499999999999993" customHeight="1"/>
  </sheetData>
  <sheetProtection algorithmName="SHA-512" hashValue="VNeIlogau2lxTOchH/smH4g8cAmcurNyxYhAshMYSyd9vErlxAQGNG+znZNrJzjzYXoGOxig/0GVTT+DdwOFzQ==" saltValue="JeeRNRxTsFKG33luXCvLRA==" spinCount="100000" sheet="1" objects="1" scenarios="1"/>
  <mergeCells count="104">
    <mergeCell ref="R79:Y80"/>
    <mergeCell ref="AN79:AS80"/>
    <mergeCell ref="C87:G88"/>
    <mergeCell ref="L72:T73"/>
    <mergeCell ref="U72:AB73"/>
    <mergeCell ref="F74:K75"/>
    <mergeCell ref="L74:T75"/>
    <mergeCell ref="U74:AB75"/>
    <mergeCell ref="F76:K77"/>
    <mergeCell ref="L76:T77"/>
    <mergeCell ref="U76:AB77"/>
    <mergeCell ref="D68:E77"/>
    <mergeCell ref="F68:K69"/>
    <mergeCell ref="L68:T69"/>
    <mergeCell ref="U68:AB69"/>
    <mergeCell ref="AJ68:AP69"/>
    <mergeCell ref="F70:K71"/>
    <mergeCell ref="L70:T71"/>
    <mergeCell ref="U70:AB71"/>
    <mergeCell ref="AJ70:AP76"/>
    <mergeCell ref="F72:K73"/>
    <mergeCell ref="J62:V63"/>
    <mergeCell ref="W62:Y63"/>
    <mergeCell ref="Z62:AE63"/>
    <mergeCell ref="AF62:AR66"/>
    <mergeCell ref="J64:V66"/>
    <mergeCell ref="W64:Y66"/>
    <mergeCell ref="Z64:AE66"/>
    <mergeCell ref="J52:AE53"/>
    <mergeCell ref="J54:V55"/>
    <mergeCell ref="W54:Y55"/>
    <mergeCell ref="Z54:AE55"/>
    <mergeCell ref="AF54:AR55"/>
    <mergeCell ref="J56:V58"/>
    <mergeCell ref="W56:Y58"/>
    <mergeCell ref="Z56:AE58"/>
    <mergeCell ref="AF56:AR58"/>
    <mergeCell ref="J60:AE61"/>
    <mergeCell ref="AF60:AR61"/>
    <mergeCell ref="AI46:AR47"/>
    <mergeCell ref="C48:I50"/>
    <mergeCell ref="J48:V50"/>
    <mergeCell ref="W48:Y50"/>
    <mergeCell ref="Z48:AE50"/>
    <mergeCell ref="AF48:AH50"/>
    <mergeCell ref="AI48:AR50"/>
    <mergeCell ref="C39:K41"/>
    <mergeCell ref="L39:X41"/>
    <mergeCell ref="AA40:AD41"/>
    <mergeCell ref="AE40:AG41"/>
    <mergeCell ref="J44:AE45"/>
    <mergeCell ref="C46:I47"/>
    <mergeCell ref="J46:V47"/>
    <mergeCell ref="W46:Y47"/>
    <mergeCell ref="Z46:AE47"/>
    <mergeCell ref="AF46:AH47"/>
    <mergeCell ref="C27:N28"/>
    <mergeCell ref="O27:Q28"/>
    <mergeCell ref="Z28:AE29"/>
    <mergeCell ref="C35:H37"/>
    <mergeCell ref="I35:R37"/>
    <mergeCell ref="S35:T37"/>
    <mergeCell ref="U35:AD37"/>
    <mergeCell ref="AF35:AI37"/>
    <mergeCell ref="AJ35:AL37"/>
    <mergeCell ref="R27:X28"/>
    <mergeCell ref="C29:N31"/>
    <mergeCell ref="O29:Q31"/>
    <mergeCell ref="R29:X31"/>
    <mergeCell ref="Z30:AE31"/>
    <mergeCell ref="AF30:AS31"/>
    <mergeCell ref="AF28:AS29"/>
    <mergeCell ref="AF21:AS26"/>
    <mergeCell ref="AF11:AF12"/>
    <mergeCell ref="AG11:AS12"/>
    <mergeCell ref="Z13:AE14"/>
    <mergeCell ref="AF13:AF14"/>
    <mergeCell ref="AG13:AS14"/>
    <mergeCell ref="C14:F15"/>
    <mergeCell ref="G14:X15"/>
    <mergeCell ref="AF15:AS20"/>
    <mergeCell ref="C22:N23"/>
    <mergeCell ref="O22:Q23"/>
    <mergeCell ref="R22:X23"/>
    <mergeCell ref="Z23:AE24"/>
    <mergeCell ref="C24:N26"/>
    <mergeCell ref="O24:Q26"/>
    <mergeCell ref="R24:X26"/>
    <mergeCell ref="C3:O5"/>
    <mergeCell ref="T3:V5"/>
    <mergeCell ref="X3:Z5"/>
    <mergeCell ref="AG3:AI5"/>
    <mergeCell ref="P7:R8"/>
    <mergeCell ref="AD7:AG8"/>
    <mergeCell ref="AH7:AR8"/>
    <mergeCell ref="C16:F17"/>
    <mergeCell ref="G16:X17"/>
    <mergeCell ref="Z17:AE18"/>
    <mergeCell ref="C18:F19"/>
    <mergeCell ref="G18:J19"/>
    <mergeCell ref="K18:N19"/>
    <mergeCell ref="O18:X19"/>
    <mergeCell ref="C11:T12"/>
    <mergeCell ref="Z11:AE12"/>
  </mergeCells>
  <phoneticPr fontId="3"/>
  <dataValidations count="2">
    <dataValidation type="list" allowBlank="1" showInputMessage="1" sqref="AJ70:AP76" xr:uid="{0A73CF4F-0332-4CE0-95A9-9352240CE2A6}">
      <formula1>$AV$71:$AV$73</formula1>
    </dataValidation>
    <dataValidation type="custom" allowBlank="1" showInputMessage="1" showErrorMessage="1" errorTitle="出来高％は小数点第2位以下は入力できません。" error="出来高％は小数点第2位以下は入力できません。小数点2位以内に修正して下さい。" sqref="C48:I50" xr:uid="{C00FA68F-E99C-4C1D-A8C5-0B116530E91A}">
      <formula1>C48*10000=INT(C48*10000)</formula1>
    </dataValidation>
  </dataValidations>
  <pageMargins left="0.7" right="0.7" top="0.75" bottom="0.75" header="0.3" footer="0.3"/>
  <pageSetup paperSize="8" scale="61" orientation="landscape" r:id="rId1"/>
  <rowBreaks count="1" manualBreakCount="1">
    <brk id="88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出来高請求 </vt:lpstr>
      <vt:lpstr>データチェック</vt:lpstr>
      <vt:lpstr>入力方法</vt:lpstr>
      <vt:lpstr>'出来高請求 '!Print_Area</vt:lpstr>
      <vt:lpstr>入力方法!Print_Area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仮谷 加奈子</dc:creator>
  <cp:lastModifiedBy>仮谷 加奈子</cp:lastModifiedBy>
  <cp:lastPrinted>2023-10-23T22:55:02Z</cp:lastPrinted>
  <dcterms:created xsi:type="dcterms:W3CDTF">2023-04-25T08:40:48Z</dcterms:created>
  <dcterms:modified xsi:type="dcterms:W3CDTF">2023-10-23T23:47:46Z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-872315030</vt:i4>
  </property>
  <property fmtid="{D5CDD505-2E9C-101B-9397-08002B2CF9AE}" pid="3" name="_NewReviewCycle">
    <vt:lpwstr/>
  </property>
  <property fmtid="{D5CDD505-2E9C-101B-9397-08002B2CF9AE}" pid="4" name="_EmailSubject">
    <vt:lpwstr>購買関連指定様式　10月改訂　依頼</vt:lpwstr>
  </property>
  <property fmtid="{D5CDD505-2E9C-101B-9397-08002B2CF9AE}" pid="5" name="_PreviousAdHocReviewCycleID">
    <vt:i4>-1219745191</vt:i4>
  </property>
</Properties>
</file>