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ekogroup-my.sharepoint.com/personal/yasuhiro_kuga_haseko_co_jp/Documents/ドキュメント/IT戦略室/ＨＰ作成・改修/2506修正/2507修正/partners/"/>
    </mc:Choice>
  </mc:AlternateContent>
  <xr:revisionPtr revIDLastSave="179" documentId="8_{59561CDB-A18B-4257-B488-9663F5A08373}" xr6:coauthVersionLast="47" xr6:coauthVersionMax="47" xr10:uidLastSave="{49E1BCD4-4E10-4289-9F94-D5AE061F4409}"/>
  <bookViews>
    <workbookView xWindow="-108" yWindow="-108" windowWidth="30936" windowHeight="16776" activeTab="1" xr2:uid="{3E85F5F3-A38E-4EB8-A0BA-D3775A568CAC}"/>
  </bookViews>
  <sheets>
    <sheet name="納品伝票兼請求書②" sheetId="1" r:id="rId1"/>
    <sheet name="工事ＣＤＤＢ" sheetId="3" r:id="rId2"/>
  </sheets>
  <definedNames>
    <definedName name="_xlnm.Print_Area" localSheetId="0">納品伝票兼請求書②!$A$1:$I$39</definedName>
    <definedName name="現場名">工事ＣＤＤＢ!$B:$B</definedName>
    <definedName name="工事CD">工事ＣＤＤＢ!$A:$A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M12" i="1"/>
  <c r="F22" i="1" l="1"/>
  <c r="F21" i="1"/>
  <c r="F20" i="1"/>
  <c r="D29" i="1"/>
  <c r="C29" i="1"/>
  <c r="C28" i="1"/>
  <c r="D28" i="1"/>
  <c r="M4" i="1"/>
  <c r="M3" i="1" l="1"/>
  <c r="O4" i="1" s="1"/>
  <c r="H4" i="1"/>
  <c r="F27" i="1" l="1"/>
  <c r="F26" i="1"/>
  <c r="F25" i="1"/>
  <c r="F24" i="1"/>
  <c r="F23" i="1"/>
  <c r="F19" i="1"/>
  <c r="F18" i="1"/>
  <c r="F17" i="1"/>
  <c r="F16" i="1"/>
  <c r="F28" i="1" s="1"/>
  <c r="F15" i="1"/>
  <c r="F29" i="1" s="1"/>
  <c r="F30" i="1" s="1"/>
  <c r="G9" i="1"/>
  <c r="E9" i="1"/>
  <c r="A8" i="1"/>
  <c r="A7" i="1"/>
  <c r="A36" i="1"/>
  <c r="B4" i="1"/>
  <c r="C4" i="1"/>
  <c r="H12" i="1"/>
  <c r="G12" i="1"/>
  <c r="F31" i="1" l="1"/>
  <c r="F32" i="1"/>
  <c r="G4" i="1"/>
  <c r="A1" i="1"/>
  <c r="G11" i="1"/>
  <c r="G10" i="1"/>
  <c r="E4" i="1"/>
  <c r="F33" i="1" l="1"/>
</calcChain>
</file>

<file path=xl/sharedStrings.xml><?xml version="1.0" encoding="utf-8"?>
<sst xmlns="http://schemas.openxmlformats.org/spreadsheetml/2006/main" count="127" uniqueCount="121">
  <si>
    <t>備考（取引年月日）</t>
    <rPh sb="0" eb="2">
      <t>ビコウ</t>
    </rPh>
    <rPh sb="3" eb="8">
      <t>トリヒキネンガッピ</t>
    </rPh>
    <phoneticPr fontId="3"/>
  </si>
  <si>
    <t>10％適用対象　税抜金額小計</t>
    <rPh sb="3" eb="5">
      <t>テキヨウ</t>
    </rPh>
    <rPh sb="5" eb="7">
      <t>タイショウ</t>
    </rPh>
    <rPh sb="8" eb="12">
      <t>ゼイヌキキンガク</t>
    </rPh>
    <rPh sb="12" eb="14">
      <t>ショウケイ</t>
    </rPh>
    <phoneticPr fontId="5"/>
  </si>
  <si>
    <t>10％適用対象　消費税額小計</t>
    <rPh sb="3" eb="5">
      <t>テキヨウ</t>
    </rPh>
    <rPh sb="5" eb="7">
      <t>タイショウ</t>
    </rPh>
    <rPh sb="8" eb="12">
      <t>ショウヒゼイガク</t>
    </rPh>
    <rPh sb="12" eb="14">
      <t>ショウケイ</t>
    </rPh>
    <phoneticPr fontId="5"/>
  </si>
  <si>
    <t>*税抜き金額×税率（切捨）</t>
    <rPh sb="1" eb="2">
      <t>ゼイ</t>
    </rPh>
    <rPh sb="2" eb="3">
      <t>ヌ</t>
    </rPh>
    <rPh sb="4" eb="6">
      <t>キンガク</t>
    </rPh>
    <rPh sb="7" eb="9">
      <t>ゼイリツ</t>
    </rPh>
    <rPh sb="10" eb="12">
      <t>キリス</t>
    </rPh>
    <phoneticPr fontId="5"/>
  </si>
  <si>
    <t>御請求額総計</t>
    <rPh sb="0" eb="4">
      <t>ゴセイキュウガク</t>
    </rPh>
    <rPh sb="4" eb="6">
      <t>ソウケイ</t>
    </rPh>
    <phoneticPr fontId="5"/>
  </si>
  <si>
    <t>○○銀行　○○支店　普通預金　№0000000　口座名義人　ｶ)　○○○○○○</t>
    <rPh sb="2" eb="4">
      <t>ギンコウ</t>
    </rPh>
    <rPh sb="7" eb="9">
      <t>シテン</t>
    </rPh>
    <rPh sb="10" eb="12">
      <t>フツウ</t>
    </rPh>
    <rPh sb="12" eb="14">
      <t>ヨキン</t>
    </rPh>
    <rPh sb="24" eb="26">
      <t>コウザ</t>
    </rPh>
    <rPh sb="26" eb="28">
      <t>メイギ</t>
    </rPh>
    <rPh sb="28" eb="29">
      <t>ニン</t>
    </rPh>
    <phoneticPr fontId="3"/>
  </si>
  <si>
    <t>納品伝票兼請求書　　　　</t>
    <rPh sb="0" eb="1">
      <t>オサメ</t>
    </rPh>
    <rPh sb="1" eb="2">
      <t>ヒン</t>
    </rPh>
    <rPh sb="2" eb="3">
      <t>デン</t>
    </rPh>
    <rPh sb="3" eb="4">
      <t>ヒョウ</t>
    </rPh>
    <rPh sb="4" eb="5">
      <t>ケン</t>
    </rPh>
    <rPh sb="5" eb="6">
      <t>ショウ</t>
    </rPh>
    <rPh sb="6" eb="7">
      <t>モトム</t>
    </rPh>
    <rPh sb="7" eb="8">
      <t>ショ</t>
    </rPh>
    <phoneticPr fontId="3"/>
  </si>
  <si>
    <t>請求日</t>
    <rPh sb="0" eb="2">
      <t>セイキュウ</t>
    </rPh>
    <rPh sb="2" eb="3">
      <t>ビ</t>
    </rPh>
    <phoneticPr fontId="3"/>
  </si>
  <si>
    <t>集計期間</t>
    <rPh sb="0" eb="2">
      <t>シュウケイ</t>
    </rPh>
    <rPh sb="2" eb="4">
      <t>キカン</t>
    </rPh>
    <phoneticPr fontId="3"/>
  </si>
  <si>
    <t>から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</si>
  <si>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</si>
  <si>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</si>
  <si>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税率</t>
    <rPh sb="0" eb="2">
      <t>ゼイリツ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</si>
  <si>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</si>
  <si>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</si>
  <si>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住所（〒）</t>
    <rPh sb="0" eb="2">
      <t>ジュウショ</t>
    </rPh>
    <phoneticPr fontId="3"/>
  </si>
  <si>
    <t>インボイス</t>
    <phoneticPr fontId="3"/>
  </si>
  <si>
    <t>インボイス番号</t>
    <rPh sb="5" eb="7">
      <t>バンゴウ</t>
    </rPh>
    <phoneticPr fontId="3"/>
  </si>
  <si>
    <t>TEL</t>
    <phoneticPr fontId="3"/>
  </si>
  <si>
    <t>FAX</t>
    <phoneticPr fontId="3"/>
  </si>
  <si>
    <t>06</t>
    <phoneticPr fontId="3"/>
  </si>
  <si>
    <t>上記の御請求額総計を下記口座までお振込み下さい。</t>
    <rPh sb="0" eb="2">
      <t>ジョウキ</t>
    </rPh>
    <rPh sb="3" eb="9">
      <t>ゴセイキュウガクソウケイ</t>
    </rPh>
    <rPh sb="10" eb="12">
      <t>カキ</t>
    </rPh>
    <rPh sb="12" eb="14">
      <t>コウザ</t>
    </rPh>
    <rPh sb="17" eb="19">
      <t>フリコ</t>
    </rPh>
    <rPh sb="20" eb="21">
      <t>クダ</t>
    </rPh>
    <phoneticPr fontId="3"/>
  </si>
  <si>
    <t>）</t>
    <phoneticPr fontId="3"/>
  </si>
  <si>
    <t>（</t>
    <phoneticPr fontId="3"/>
  </si>
  <si>
    <t>単価（税抜）</t>
    <rPh sb="0" eb="2">
      <t>タンカ</t>
    </rPh>
    <rPh sb="3" eb="5">
      <t>ゼイヌキ</t>
    </rPh>
    <phoneticPr fontId="3"/>
  </si>
  <si>
    <t>金額（税抜）</t>
    <rPh sb="0" eb="2">
      <t>キンガク</t>
    </rPh>
    <rPh sb="3" eb="5">
      <t>ゼイヌキ</t>
    </rPh>
    <phoneticPr fontId="3"/>
  </si>
  <si>
    <t>振込先</t>
    <rPh sb="0" eb="3">
      <t>フリコミサキ</t>
    </rPh>
    <phoneticPr fontId="3"/>
  </si>
  <si>
    <t>（届出口座）</t>
    <rPh sb="1" eb="3">
      <t>トドケデ</t>
    </rPh>
    <rPh sb="3" eb="5">
      <t>コウザ</t>
    </rPh>
    <phoneticPr fontId="3"/>
  </si>
  <si>
    <t>締日</t>
    <rPh sb="0" eb="2">
      <t>シメビ</t>
    </rPh>
    <phoneticPr fontId="3"/>
  </si>
  <si>
    <t>値引</t>
    <rPh sb="0" eb="2">
      <t>ネビ</t>
    </rPh>
    <phoneticPr fontId="3"/>
  </si>
  <si>
    <t>【記入事項】</t>
    <rPh sb="1" eb="3">
      <t>キニュウ</t>
    </rPh>
    <rPh sb="3" eb="5">
      <t>ジコウ</t>
    </rPh>
    <phoneticPr fontId="3"/>
  </si>
  <si>
    <t>数量</t>
    <rPh sb="0" eb="2">
      <t>スウリョウ</t>
    </rPh>
    <phoneticPr fontId="5"/>
  </si>
  <si>
    <t>単位</t>
    <rPh sb="0" eb="2">
      <t>タンイ</t>
    </rPh>
    <phoneticPr fontId="3"/>
  </si>
  <si>
    <t>式</t>
    <rPh sb="0" eb="1">
      <t>シキ</t>
    </rPh>
    <phoneticPr fontId="3"/>
  </si>
  <si>
    <t>別紙明細書の通り</t>
    <rPh sb="0" eb="2">
      <t>ベッシ</t>
    </rPh>
    <rPh sb="2" eb="5">
      <t>メイサイショ</t>
    </rPh>
    <rPh sb="6" eb="7">
      <t>トオ</t>
    </rPh>
    <phoneticPr fontId="3"/>
  </si>
  <si>
    <t>株式会社長谷工テクノ　　様</t>
    <rPh sb="0" eb="4">
      <t>カブシキガイシャ</t>
    </rPh>
    <rPh sb="4" eb="7">
      <t>ハセコウ</t>
    </rPh>
    <rPh sb="12" eb="13">
      <t>サマ</t>
    </rPh>
    <phoneticPr fontId="3"/>
  </si>
  <si>
    <t>選択</t>
    <rPh sb="0" eb="2">
      <t>センタク</t>
    </rPh>
    <phoneticPr fontId="3"/>
  </si>
  <si>
    <t>（工事コード）</t>
    <rPh sb="1" eb="3">
      <t>コウジ</t>
    </rPh>
    <phoneticPr fontId="3"/>
  </si>
  <si>
    <t>（作業所名称）</t>
    <rPh sb="1" eb="3">
      <t>サギョウ</t>
    </rPh>
    <rPh sb="3" eb="4">
      <t>ショ</t>
    </rPh>
    <rPh sb="4" eb="5">
      <t>ナ</t>
    </rPh>
    <rPh sb="5" eb="6">
      <t>ショウ</t>
    </rPh>
    <phoneticPr fontId="3"/>
  </si>
  <si>
    <t>率</t>
    <rPh sb="0" eb="1">
      <t>リツ</t>
    </rPh>
    <phoneticPr fontId="3"/>
  </si>
  <si>
    <t>口銭</t>
    <rPh sb="0" eb="2">
      <t>コウセン</t>
    </rPh>
    <phoneticPr fontId="3"/>
  </si>
  <si>
    <t>入力</t>
    <rPh sb="0" eb="2">
      <t>ニュウリョク</t>
    </rPh>
    <phoneticPr fontId="3"/>
  </si>
  <si>
    <t>大阪市中央区サンプル町１－５－７</t>
    <rPh sb="0" eb="3">
      <t>オオサカシ</t>
    </rPh>
    <rPh sb="3" eb="6">
      <t>チュウオウク</t>
    </rPh>
    <rPh sb="10" eb="11">
      <t>マチ</t>
    </rPh>
    <phoneticPr fontId="3"/>
  </si>
  <si>
    <t>株式会社サンプル</t>
    <rPh sb="0" eb="4">
      <t>カブシキガイシャ</t>
    </rPh>
    <phoneticPr fontId="3"/>
  </si>
  <si>
    <t>消費税対象外    金  額  小  計</t>
    <rPh sb="0" eb="6">
      <t>ショウヒゼイタイショウガイ</t>
    </rPh>
    <rPh sb="10" eb="11">
      <t>キン</t>
    </rPh>
    <rPh sb="13" eb="14">
      <t>ガク</t>
    </rPh>
    <rPh sb="16" eb="17">
      <t>ショウ</t>
    </rPh>
    <rPh sb="19" eb="20">
      <t>ケイ</t>
    </rPh>
    <phoneticPr fontId="5"/>
  </si>
  <si>
    <t>項目（品目/規格/寸法）</t>
    <rPh sb="0" eb="2">
      <t>コウモク</t>
    </rPh>
    <rPh sb="3" eb="5">
      <t>ヒンモク</t>
    </rPh>
    <rPh sb="6" eb="8">
      <t>キカク</t>
    </rPh>
    <rPh sb="9" eb="11">
      <t>スンポウ</t>
    </rPh>
    <phoneticPr fontId="3"/>
  </si>
  <si>
    <t>工事ＣＤ</t>
    <rPh sb="0" eb="2">
      <t>コウジ</t>
    </rPh>
    <phoneticPr fontId="3"/>
  </si>
  <si>
    <t>現場名</t>
  </si>
  <si>
    <t>再開発組合 新千里東町再開発西Ma</t>
    <rPh sb="0" eb="3">
      <t>サイカイハツ</t>
    </rPh>
    <rPh sb="3" eb="5">
      <t>クミアイ</t>
    </rPh>
    <rPh sb="6" eb="11">
      <t>シンセンリヒガシマチ</t>
    </rPh>
    <rPh sb="11" eb="14">
      <t>サイカイハツ</t>
    </rPh>
    <rPh sb="14" eb="15">
      <t>ニシ</t>
    </rPh>
    <phoneticPr fontId="3"/>
  </si>
  <si>
    <t>名鉄都他 緑区森の里2</t>
    <rPh sb="0" eb="2">
      <t>メイテツ</t>
    </rPh>
    <rPh sb="2" eb="3">
      <t>ミヤコ</t>
    </rPh>
    <rPh sb="3" eb="4">
      <t>ホカ</t>
    </rPh>
    <rPh sb="5" eb="7">
      <t>ミドリク</t>
    </rPh>
    <rPh sb="7" eb="8">
      <t>モリ</t>
    </rPh>
    <rPh sb="9" eb="10">
      <t>サト</t>
    </rPh>
    <phoneticPr fontId="3"/>
  </si>
  <si>
    <t>住友不他 旭区新森6丁目</t>
    <rPh sb="0" eb="2">
      <t>スミトモ</t>
    </rPh>
    <rPh sb="2" eb="3">
      <t>フ</t>
    </rPh>
    <rPh sb="3" eb="4">
      <t>ホカ</t>
    </rPh>
    <rPh sb="5" eb="7">
      <t>アサヒク</t>
    </rPh>
    <rPh sb="7" eb="9">
      <t>シンモリ</t>
    </rPh>
    <rPh sb="10" eb="12">
      <t>チョウメ</t>
    </rPh>
    <phoneticPr fontId="3"/>
  </si>
  <si>
    <t>名鉄都 JR熊取駅前</t>
    <phoneticPr fontId="3"/>
  </si>
  <si>
    <t>京阪電不 下京区中堂寺坊城町</t>
  </si>
  <si>
    <t>三井不 伊丹稲野町南２</t>
    <rPh sb="0" eb="2">
      <t>ミツイ</t>
    </rPh>
    <rPh sb="2" eb="3">
      <t>フ</t>
    </rPh>
    <rPh sb="4" eb="6">
      <t>イタミ</t>
    </rPh>
    <rPh sb="6" eb="9">
      <t>イナノチョウ</t>
    </rPh>
    <rPh sb="9" eb="10">
      <t>ミナミ</t>
    </rPh>
    <phoneticPr fontId="3"/>
  </si>
  <si>
    <t>UR新千里東町団地後工区</t>
    <rPh sb="2" eb="7">
      <t>シンセンリヒガシマチ</t>
    </rPh>
    <rPh sb="7" eb="9">
      <t>ダンチ</t>
    </rPh>
    <rPh sb="9" eb="10">
      <t>ゴ</t>
    </rPh>
    <rPh sb="10" eb="12">
      <t>コウク</t>
    </rPh>
    <phoneticPr fontId="3"/>
  </si>
  <si>
    <t>名鉄他 東区葵1丁目</t>
    <rPh sb="0" eb="2">
      <t>メイテツ</t>
    </rPh>
    <rPh sb="2" eb="3">
      <t>ホカ</t>
    </rPh>
    <rPh sb="4" eb="6">
      <t>ヒガシク</t>
    </rPh>
    <rPh sb="6" eb="7">
      <t>アオイ</t>
    </rPh>
    <rPh sb="8" eb="10">
      <t>チョウメ</t>
    </rPh>
    <phoneticPr fontId="3"/>
  </si>
  <si>
    <t>積水他 千種池下２</t>
    <rPh sb="0" eb="2">
      <t>セキスイ</t>
    </rPh>
    <rPh sb="2" eb="3">
      <t>ホカ</t>
    </rPh>
    <rPh sb="4" eb="6">
      <t>チグサ</t>
    </rPh>
    <rPh sb="6" eb="8">
      <t>イケシタ</t>
    </rPh>
    <phoneticPr fontId="3"/>
  </si>
  <si>
    <t>高槻市 富寿栄建替2工区</t>
    <rPh sb="0" eb="3">
      <t>タカツキシ</t>
    </rPh>
    <rPh sb="4" eb="5">
      <t>トミ</t>
    </rPh>
    <rPh sb="5" eb="6">
      <t>コトブキ</t>
    </rPh>
    <rPh sb="6" eb="7">
      <t>エイ</t>
    </rPh>
    <rPh sb="7" eb="8">
      <t>ダテ</t>
    </rPh>
    <rPh sb="8" eb="9">
      <t>タイ</t>
    </rPh>
    <rPh sb="10" eb="12">
      <t>コウク</t>
    </rPh>
    <phoneticPr fontId="3"/>
  </si>
  <si>
    <t>東ﾚ建設 大津市相模町</t>
    <rPh sb="0" eb="1">
      <t>ヒガシ</t>
    </rPh>
    <rPh sb="2" eb="4">
      <t>ケンセツ</t>
    </rPh>
    <rPh sb="5" eb="8">
      <t>オオツシ</t>
    </rPh>
    <rPh sb="8" eb="11">
      <t>サガミチョウ</t>
    </rPh>
    <phoneticPr fontId="3"/>
  </si>
  <si>
    <t>大林新星和 大津市大萓</t>
    <rPh sb="0" eb="2">
      <t>オオバヤシ</t>
    </rPh>
    <rPh sb="2" eb="5">
      <t>シンセイワ</t>
    </rPh>
    <rPh sb="6" eb="9">
      <t>オオツシ</t>
    </rPh>
    <rPh sb="9" eb="10">
      <t>ダイ</t>
    </rPh>
    <rPh sb="10" eb="11">
      <t>ギ</t>
    </rPh>
    <phoneticPr fontId="3"/>
  </si>
  <si>
    <t>ＨＦＤ 浜松市中区平田町</t>
    <rPh sb="4" eb="7">
      <t>ハママツシ</t>
    </rPh>
    <rPh sb="7" eb="9">
      <t>ナカク</t>
    </rPh>
    <rPh sb="9" eb="12">
      <t>ヒラタマチ</t>
    </rPh>
    <phoneticPr fontId="3"/>
  </si>
  <si>
    <t>名鉄都 岐阜市高砂町</t>
    <rPh sb="0" eb="2">
      <t>メイテツ</t>
    </rPh>
    <rPh sb="2" eb="3">
      <t>ミヤコ</t>
    </rPh>
    <rPh sb="4" eb="7">
      <t>ギフシ</t>
    </rPh>
    <rPh sb="7" eb="9">
      <t>タカサゴ</t>
    </rPh>
    <rPh sb="9" eb="10">
      <t>マチ</t>
    </rPh>
    <phoneticPr fontId="3"/>
  </si>
  <si>
    <t>HFD 伊勢市駅前再開発</t>
    <rPh sb="4" eb="7">
      <t>イセシ</t>
    </rPh>
    <rPh sb="7" eb="8">
      <t>エキ</t>
    </rPh>
    <rPh sb="8" eb="9">
      <t>マエ</t>
    </rPh>
    <rPh sb="9" eb="12">
      <t>サイカイハツ</t>
    </rPh>
    <phoneticPr fontId="3"/>
  </si>
  <si>
    <t>神戸市 桜の宮住宅2期三次解体</t>
    <rPh sb="0" eb="3">
      <t>コウベシ</t>
    </rPh>
    <rPh sb="4" eb="5">
      <t>サクラ</t>
    </rPh>
    <rPh sb="6" eb="7">
      <t>ミヤ</t>
    </rPh>
    <rPh sb="7" eb="9">
      <t>ジュウタク</t>
    </rPh>
    <rPh sb="10" eb="11">
      <t>キ</t>
    </rPh>
    <rPh sb="11" eb="13">
      <t>サンジ</t>
    </rPh>
    <rPh sb="13" eb="15">
      <t>カイタイ</t>
    </rPh>
    <phoneticPr fontId="3"/>
  </si>
  <si>
    <t>近鉄不他 姫路市二階町</t>
    <rPh sb="0" eb="2">
      <t>キンテツ</t>
    </rPh>
    <rPh sb="2" eb="3">
      <t>フ</t>
    </rPh>
    <rPh sb="3" eb="4">
      <t>ホカ</t>
    </rPh>
    <rPh sb="5" eb="8">
      <t>ヒメジシ</t>
    </rPh>
    <rPh sb="8" eb="10">
      <t>ニカイ</t>
    </rPh>
    <rPh sb="10" eb="11">
      <t>マチ</t>
    </rPh>
    <phoneticPr fontId="3"/>
  </si>
  <si>
    <t>関電不 交野市星田駅前Ｃ</t>
    <rPh sb="0" eb="2">
      <t>カンデン</t>
    </rPh>
    <rPh sb="2" eb="3">
      <t>フ</t>
    </rPh>
    <rPh sb="4" eb="7">
      <t>カタノシ</t>
    </rPh>
    <rPh sb="7" eb="9">
      <t>ホシダ</t>
    </rPh>
    <rPh sb="9" eb="10">
      <t>エキ</t>
    </rPh>
    <rPh sb="10" eb="11">
      <t>マエ</t>
    </rPh>
    <phoneticPr fontId="3"/>
  </si>
  <si>
    <t>住友不 尼崎長洲本通</t>
    <rPh sb="0" eb="2">
      <t>スミトモ</t>
    </rPh>
    <rPh sb="2" eb="3">
      <t>フ</t>
    </rPh>
    <rPh sb="4" eb="6">
      <t>アマガサキ</t>
    </rPh>
    <rPh sb="6" eb="10">
      <t>ナガスホンドオリ</t>
    </rPh>
    <phoneticPr fontId="3"/>
  </si>
  <si>
    <t>東京建物他 岡山市北区中山下</t>
    <rPh sb="0" eb="2">
      <t>トウキョウ</t>
    </rPh>
    <rPh sb="2" eb="4">
      <t>タテモノ</t>
    </rPh>
    <rPh sb="4" eb="5">
      <t>ホカ</t>
    </rPh>
    <rPh sb="6" eb="9">
      <t>オカヤマシ</t>
    </rPh>
    <rPh sb="9" eb="11">
      <t>キタク</t>
    </rPh>
    <rPh sb="11" eb="14">
      <t>ナカサンゲ</t>
    </rPh>
    <phoneticPr fontId="3"/>
  </si>
  <si>
    <t>阪急阪神 右京区西院久保田町</t>
    <rPh sb="0" eb="2">
      <t>ハンキュウ</t>
    </rPh>
    <rPh sb="2" eb="4">
      <t>ハンシン</t>
    </rPh>
    <rPh sb="5" eb="8">
      <t>ウキョウク</t>
    </rPh>
    <rPh sb="8" eb="10">
      <t>サイイン</t>
    </rPh>
    <rPh sb="10" eb="14">
      <t>クボタチョウ</t>
    </rPh>
    <phoneticPr fontId="3"/>
  </si>
  <si>
    <t>JR西日本ﾌﾟ他 神戸市舞子台1丁目</t>
    <phoneticPr fontId="3"/>
  </si>
  <si>
    <t>大和ﾊｳｽ他 左京区松ヶ崎</t>
    <rPh sb="0" eb="2">
      <t>ダイワ</t>
    </rPh>
    <rPh sb="5" eb="6">
      <t>ホカ</t>
    </rPh>
    <rPh sb="7" eb="10">
      <t>サキョウク</t>
    </rPh>
    <rPh sb="10" eb="13">
      <t>マツガサキ</t>
    </rPh>
    <phoneticPr fontId="3"/>
  </si>
  <si>
    <t>ＳＧＲ 東大阪市中鴻池町</t>
    <rPh sb="4" eb="5">
      <t>ヒガシ</t>
    </rPh>
    <rPh sb="7" eb="8">
      <t>シ</t>
    </rPh>
    <rPh sb="8" eb="9">
      <t>ナカ</t>
    </rPh>
    <rPh sb="9" eb="11">
      <t>コウノイケ</t>
    </rPh>
    <rPh sb="11" eb="12">
      <t>マチ</t>
    </rPh>
    <phoneticPr fontId="3"/>
  </si>
  <si>
    <t>NTT都 三島郡島本町青葉</t>
    <rPh sb="3" eb="4">
      <t>ミヤコ</t>
    </rPh>
    <rPh sb="5" eb="8">
      <t>ミシマグン</t>
    </rPh>
    <rPh sb="8" eb="11">
      <t>シマモトチョウ</t>
    </rPh>
    <rPh sb="11" eb="13">
      <t>アオバ</t>
    </rPh>
    <phoneticPr fontId="3"/>
  </si>
  <si>
    <t>ﾀｶﾗﾚｰﾍﾞﾝ 此花区西九条</t>
    <rPh sb="9" eb="11">
      <t>コノハナク</t>
    </rPh>
    <rPh sb="11" eb="12">
      <t>ニシ</t>
    </rPh>
    <rPh sb="12" eb="14">
      <t>クジョウ</t>
    </rPh>
    <phoneticPr fontId="3"/>
  </si>
  <si>
    <t>西日本鉄道他 岐阜市福住町</t>
    <rPh sb="0" eb="1">
      <t>ニシ</t>
    </rPh>
    <rPh sb="1" eb="3">
      <t>ニホン</t>
    </rPh>
    <rPh sb="3" eb="5">
      <t>テツドウ</t>
    </rPh>
    <rPh sb="5" eb="6">
      <t>ホカ</t>
    </rPh>
    <rPh sb="7" eb="10">
      <t>ギフシ</t>
    </rPh>
    <rPh sb="10" eb="12">
      <t>フクズミ</t>
    </rPh>
    <rPh sb="12" eb="13">
      <t>スナチョウ</t>
    </rPh>
    <phoneticPr fontId="3"/>
  </si>
  <si>
    <t>中央日土地 住吉区苅田</t>
    <rPh sb="0" eb="2">
      <t>チュウオウ</t>
    </rPh>
    <rPh sb="2" eb="5">
      <t>ニットチ</t>
    </rPh>
    <rPh sb="6" eb="9">
      <t>スミヨシク</t>
    </rPh>
    <rPh sb="9" eb="11">
      <t>カリタ</t>
    </rPh>
    <phoneticPr fontId="3"/>
  </si>
  <si>
    <t>南海不他 金剛駅前</t>
    <rPh sb="0" eb="2">
      <t>ナンカイ</t>
    </rPh>
    <rPh sb="2" eb="3">
      <t>フ</t>
    </rPh>
    <rPh sb="3" eb="4">
      <t>ホカ</t>
    </rPh>
    <rPh sb="5" eb="8">
      <t>コンゴウエキ</t>
    </rPh>
    <rPh sb="8" eb="9">
      <t>マエ</t>
    </rPh>
    <phoneticPr fontId="3"/>
  </si>
  <si>
    <t>NTT都他 近江八幡市鷹飼町</t>
    <rPh sb="3" eb="4">
      <t>ト</t>
    </rPh>
    <rPh sb="4" eb="5">
      <t>ホカ</t>
    </rPh>
    <rPh sb="6" eb="11">
      <t>オウミハチマンシ</t>
    </rPh>
    <rPh sb="11" eb="13">
      <t>タカカイ</t>
    </rPh>
    <rPh sb="13" eb="14">
      <t>マチ</t>
    </rPh>
    <phoneticPr fontId="3"/>
  </si>
  <si>
    <t>JR西日本プ 姫路市東延末</t>
    <rPh sb="2" eb="3">
      <t>ニシ</t>
    </rPh>
    <rPh sb="3" eb="5">
      <t>ニホン</t>
    </rPh>
    <rPh sb="7" eb="10">
      <t>ヒメジシ</t>
    </rPh>
    <rPh sb="10" eb="11">
      <t>ヒガシ</t>
    </rPh>
    <rPh sb="11" eb="13">
      <t>ノブスエ</t>
    </rPh>
    <phoneticPr fontId="3"/>
  </si>
  <si>
    <t>京都府向日台団地PFI1期工区</t>
    <rPh sb="0" eb="3">
      <t>キョウトフ</t>
    </rPh>
    <rPh sb="3" eb="4">
      <t>ム</t>
    </rPh>
    <rPh sb="4" eb="5">
      <t>ヒ</t>
    </rPh>
    <rPh sb="5" eb="6">
      <t>ダイ</t>
    </rPh>
    <rPh sb="6" eb="8">
      <t>ダンチ</t>
    </rPh>
    <rPh sb="12" eb="13">
      <t>キ</t>
    </rPh>
    <rPh sb="13" eb="15">
      <t>コウク</t>
    </rPh>
    <phoneticPr fontId="3"/>
  </si>
  <si>
    <t>ﾀｶﾗﾚｰﾍﾞﾝ 三河安城本町</t>
    <rPh sb="9" eb="11">
      <t>ミカワ</t>
    </rPh>
    <rPh sb="11" eb="13">
      <t>アンジョウ</t>
    </rPh>
    <rPh sb="13" eb="15">
      <t>ホンマチ</t>
    </rPh>
    <phoneticPr fontId="3"/>
  </si>
  <si>
    <t>遠州鉄道 磐田市御厨駅前</t>
    <rPh sb="0" eb="2">
      <t>エンシュウ</t>
    </rPh>
    <rPh sb="2" eb="4">
      <t>テツドウ</t>
    </rPh>
    <rPh sb="5" eb="8">
      <t>イワタシ</t>
    </rPh>
    <rPh sb="8" eb="10">
      <t>ミクリ</t>
    </rPh>
    <rPh sb="10" eb="11">
      <t>エキ</t>
    </rPh>
    <rPh sb="11" eb="12">
      <t>マエ</t>
    </rPh>
    <phoneticPr fontId="3"/>
  </si>
  <si>
    <t>NIPPO 瑞穂区田辺通</t>
    <rPh sb="6" eb="9">
      <t>ミズホク</t>
    </rPh>
    <rPh sb="9" eb="11">
      <t>タナベ</t>
    </rPh>
    <rPh sb="11" eb="12">
      <t>ドオリ</t>
    </rPh>
    <phoneticPr fontId="3"/>
  </si>
  <si>
    <t>積水化学他 右京区太秦荒木町</t>
    <rPh sb="0" eb="2">
      <t>セキスイ</t>
    </rPh>
    <rPh sb="2" eb="4">
      <t>カガク</t>
    </rPh>
    <rPh sb="4" eb="5">
      <t>ホカ</t>
    </rPh>
    <rPh sb="6" eb="9">
      <t>ウキョウク</t>
    </rPh>
    <rPh sb="9" eb="11">
      <t>ウズマサ</t>
    </rPh>
    <rPh sb="11" eb="14">
      <t>アラキチョウ</t>
    </rPh>
    <phoneticPr fontId="3"/>
  </si>
  <si>
    <t>第一交通 西区南川</t>
    <rPh sb="0" eb="2">
      <t>ダイイチ</t>
    </rPh>
    <rPh sb="2" eb="4">
      <t>コウツウ</t>
    </rPh>
    <rPh sb="5" eb="7">
      <t>ニシク</t>
    </rPh>
    <rPh sb="7" eb="9">
      <t>ミナミカワ</t>
    </rPh>
    <phoneticPr fontId="3"/>
  </si>
  <si>
    <t>SGR 瑞穂区市丘町</t>
    <rPh sb="4" eb="7">
      <t>ミズホク</t>
    </rPh>
    <rPh sb="7" eb="8">
      <t>イチ</t>
    </rPh>
    <rPh sb="8" eb="9">
      <t>オカ</t>
    </rPh>
    <rPh sb="9" eb="10">
      <t>マチ</t>
    </rPh>
    <phoneticPr fontId="3"/>
  </si>
  <si>
    <t>JR西日本 高石市羽衣</t>
    <rPh sb="2" eb="3">
      <t>ニシ</t>
    </rPh>
    <rPh sb="3" eb="5">
      <t>ニホン</t>
    </rPh>
    <rPh sb="6" eb="9">
      <t>タカイシシ</t>
    </rPh>
    <rPh sb="9" eb="11">
      <t>ハゴロモ</t>
    </rPh>
    <phoneticPr fontId="3"/>
  </si>
  <si>
    <t>西鉄他 豊橋市花田</t>
    <rPh sb="0" eb="2">
      <t>ニシテツ</t>
    </rPh>
    <rPh sb="2" eb="3">
      <t>ホカ</t>
    </rPh>
    <rPh sb="4" eb="7">
      <t>トヨハシシ</t>
    </rPh>
    <rPh sb="7" eb="9">
      <t>ハナダ</t>
    </rPh>
    <phoneticPr fontId="3"/>
  </si>
  <si>
    <t>出戸駅前既存建物撤去</t>
    <rPh sb="0" eb="3">
      <t>デトエキ</t>
    </rPh>
    <rPh sb="3" eb="4">
      <t>マエ</t>
    </rPh>
    <rPh sb="4" eb="6">
      <t>キゾン</t>
    </rPh>
    <rPh sb="6" eb="8">
      <t>タテモノ</t>
    </rPh>
    <rPh sb="8" eb="10">
      <t>テッキョ</t>
    </rPh>
    <phoneticPr fontId="3"/>
  </si>
  <si>
    <t>東急不 大津京駅前南北解体</t>
    <rPh sb="0" eb="2">
      <t>トウキュウ</t>
    </rPh>
    <rPh sb="2" eb="3">
      <t>フ</t>
    </rPh>
    <rPh sb="4" eb="6">
      <t>オオツ</t>
    </rPh>
    <rPh sb="6" eb="7">
      <t>キョウ</t>
    </rPh>
    <rPh sb="7" eb="8">
      <t>エキ</t>
    </rPh>
    <rPh sb="8" eb="9">
      <t>マエ</t>
    </rPh>
    <rPh sb="9" eb="11">
      <t>ナンボク</t>
    </rPh>
    <rPh sb="11" eb="13">
      <t>カイタイ</t>
    </rPh>
    <phoneticPr fontId="3"/>
  </si>
  <si>
    <t>ﾌｼﾞ住宅 堺区向陵東町東</t>
    <rPh sb="3" eb="5">
      <t>ジュウタク</t>
    </rPh>
    <rPh sb="7" eb="9">
      <t>コウリョウ</t>
    </rPh>
    <rPh sb="9" eb="10">
      <t>ヒガシ</t>
    </rPh>
    <rPh sb="10" eb="11">
      <t>マチ</t>
    </rPh>
    <rPh sb="11" eb="12">
      <t>ニシ</t>
    </rPh>
    <rPh sb="12" eb="13">
      <t>ヒガシ</t>
    </rPh>
    <phoneticPr fontId="3"/>
  </si>
  <si>
    <t>CI都他 舞子台2丁目（レガシー）</t>
    <rPh sb="2" eb="3">
      <t>ミヤコ</t>
    </rPh>
    <rPh sb="3" eb="4">
      <t>ホカ</t>
    </rPh>
    <rPh sb="5" eb="8">
      <t>マイコダイ</t>
    </rPh>
    <rPh sb="9" eb="11">
      <t>チョウメ</t>
    </rPh>
    <phoneticPr fontId="3"/>
  </si>
  <si>
    <t>近鉄不他 長吉長原駅前東街区</t>
    <rPh sb="0" eb="3">
      <t>キンテツフ</t>
    </rPh>
    <rPh sb="3" eb="4">
      <t>ホカ</t>
    </rPh>
    <rPh sb="5" eb="9">
      <t>ナガヨシナガハラ</t>
    </rPh>
    <rPh sb="9" eb="11">
      <t>エキマエ</t>
    </rPh>
    <rPh sb="11" eb="14">
      <t>ヒガシガイク</t>
    </rPh>
    <phoneticPr fontId="3"/>
  </si>
  <si>
    <t>大京他 此花区西九条６丁目</t>
    <rPh sb="0" eb="2">
      <t>ダイキョウ</t>
    </rPh>
    <rPh sb="2" eb="3">
      <t>ホカ</t>
    </rPh>
    <rPh sb="4" eb="7">
      <t>コノハナク</t>
    </rPh>
    <rPh sb="7" eb="10">
      <t>ニシクジョウ</t>
    </rPh>
    <rPh sb="11" eb="13">
      <t>チョウメ</t>
    </rPh>
    <phoneticPr fontId="3"/>
  </si>
  <si>
    <t>西鉄 堺市堺区甲斐町東一丁</t>
    <rPh sb="0" eb="2">
      <t>ニシテツ</t>
    </rPh>
    <rPh sb="3" eb="5">
      <t>サカイシ</t>
    </rPh>
    <rPh sb="5" eb="7">
      <t>サカイク</t>
    </rPh>
    <rPh sb="7" eb="11">
      <t>カイノチョウヒガシ</t>
    </rPh>
    <rPh sb="11" eb="13">
      <t>イッチョウ</t>
    </rPh>
    <phoneticPr fontId="3"/>
  </si>
  <si>
    <t>近鉄不他 出戸駅前北</t>
    <rPh sb="0" eb="3">
      <t>キンテツフ</t>
    </rPh>
    <rPh sb="3" eb="4">
      <t>ホカ</t>
    </rPh>
    <rPh sb="5" eb="9">
      <t>デトエキマエ</t>
    </rPh>
    <rPh sb="9" eb="10">
      <t>キタ</t>
    </rPh>
    <phoneticPr fontId="3"/>
  </si>
  <si>
    <t>JR西日本P他 一宮市八幡４丁目</t>
    <rPh sb="2" eb="3">
      <t>ニシ</t>
    </rPh>
    <rPh sb="3" eb="5">
      <t>ニホン</t>
    </rPh>
    <rPh sb="6" eb="7">
      <t>ホカ</t>
    </rPh>
    <rPh sb="8" eb="11">
      <t>イチノミヤシ</t>
    </rPh>
    <rPh sb="11" eb="13">
      <t>ヤワタ</t>
    </rPh>
    <rPh sb="14" eb="16">
      <t>チョウメ</t>
    </rPh>
    <phoneticPr fontId="3"/>
  </si>
  <si>
    <t>JR西不開他 桂川駅前</t>
    <rPh sb="2" eb="3">
      <t>ニシ</t>
    </rPh>
    <rPh sb="3" eb="4">
      <t>フ</t>
    </rPh>
    <rPh sb="4" eb="5">
      <t>カイ</t>
    </rPh>
    <rPh sb="5" eb="6">
      <t>ホカ</t>
    </rPh>
    <rPh sb="7" eb="9">
      <t>カツラガワ</t>
    </rPh>
    <rPh sb="9" eb="11">
      <t>エキマエ</t>
    </rPh>
    <phoneticPr fontId="3"/>
  </si>
  <si>
    <t>フジケン 三河安城本町</t>
    <rPh sb="5" eb="7">
      <t>ミカワ</t>
    </rPh>
    <rPh sb="7" eb="9">
      <t>アンジョウ</t>
    </rPh>
    <rPh sb="9" eb="11">
      <t>ホンマチ</t>
    </rPh>
    <phoneticPr fontId="3"/>
  </si>
  <si>
    <t>積水ハウス 北区西天満４丁目</t>
    <rPh sb="0" eb="2">
      <t>セキスイ</t>
    </rPh>
    <rPh sb="6" eb="11">
      <t>キタクニシテンマ</t>
    </rPh>
    <rPh sb="12" eb="14">
      <t>チョウメ</t>
    </rPh>
    <phoneticPr fontId="3"/>
  </si>
  <si>
    <t>NTT都 豊中市三国２丁目２北</t>
    <rPh sb="3" eb="4">
      <t>ミヤコ</t>
    </rPh>
    <rPh sb="5" eb="8">
      <t>トヨナカシ</t>
    </rPh>
    <rPh sb="8" eb="10">
      <t>ミクニ</t>
    </rPh>
    <rPh sb="11" eb="13">
      <t>チョウメ</t>
    </rPh>
    <rPh sb="14" eb="15">
      <t>キタ</t>
    </rPh>
    <phoneticPr fontId="3"/>
  </si>
  <si>
    <t>NTT都 豊中市三国２丁目２南</t>
    <rPh sb="3" eb="4">
      <t>ミヤコ</t>
    </rPh>
    <rPh sb="5" eb="8">
      <t>トヨナカシ</t>
    </rPh>
    <rPh sb="8" eb="10">
      <t>ミクニ</t>
    </rPh>
    <rPh sb="11" eb="13">
      <t>チョウメ</t>
    </rPh>
    <rPh sb="14" eb="15">
      <t>ミナミ</t>
    </rPh>
    <phoneticPr fontId="3"/>
  </si>
  <si>
    <t>住友不 東区泉１丁目</t>
    <rPh sb="0" eb="3">
      <t>スミトモフ</t>
    </rPh>
    <rPh sb="4" eb="7">
      <t>ヒガシクイズミ</t>
    </rPh>
    <rPh sb="8" eb="10">
      <t>チョウメ</t>
    </rPh>
    <phoneticPr fontId="3"/>
  </si>
  <si>
    <t>近鉄不他 中区上前津２丁目</t>
    <rPh sb="0" eb="2">
      <t>キンテツ</t>
    </rPh>
    <rPh sb="2" eb="3">
      <t>フ</t>
    </rPh>
    <rPh sb="3" eb="4">
      <t>ホカ</t>
    </rPh>
    <rPh sb="5" eb="7">
      <t>ナカク</t>
    </rPh>
    <rPh sb="7" eb="10">
      <t>カミマエヅ</t>
    </rPh>
    <rPh sb="11" eb="13">
      <t>チョウメ</t>
    </rPh>
    <phoneticPr fontId="3"/>
  </si>
  <si>
    <t>JR西日本P他 西京区桂御所町</t>
    <rPh sb="2" eb="3">
      <t>ニシ</t>
    </rPh>
    <rPh sb="3" eb="5">
      <t>ニホン</t>
    </rPh>
    <rPh sb="6" eb="7">
      <t>ホカ</t>
    </rPh>
    <rPh sb="8" eb="10">
      <t>サイキョウ</t>
    </rPh>
    <rPh sb="10" eb="11">
      <t>ク</t>
    </rPh>
    <rPh sb="11" eb="12">
      <t>カツラ</t>
    </rPh>
    <rPh sb="12" eb="14">
      <t>ゴショ</t>
    </rPh>
    <rPh sb="14" eb="15">
      <t>マチ</t>
    </rPh>
    <phoneticPr fontId="3"/>
  </si>
  <si>
    <t>大ガス都 旭区高殿４丁目</t>
    <rPh sb="0" eb="1">
      <t>ダイ</t>
    </rPh>
    <rPh sb="3" eb="4">
      <t>ミヤコ</t>
    </rPh>
    <rPh sb="5" eb="7">
      <t>アサヒク</t>
    </rPh>
    <rPh sb="7" eb="9">
      <t>タカドノ</t>
    </rPh>
    <rPh sb="10" eb="12">
      <t>チョウメ</t>
    </rPh>
    <phoneticPr fontId="3"/>
  </si>
  <si>
    <t>東急不他 千種区今池５丁目</t>
    <rPh sb="0" eb="2">
      <t>トウキュウ</t>
    </rPh>
    <rPh sb="2" eb="3">
      <t>フ</t>
    </rPh>
    <rPh sb="3" eb="4">
      <t>ホカ</t>
    </rPh>
    <rPh sb="5" eb="7">
      <t>チグサ</t>
    </rPh>
    <rPh sb="7" eb="8">
      <t>ク</t>
    </rPh>
    <rPh sb="8" eb="10">
      <t>イマイケ</t>
    </rPh>
    <rPh sb="11" eb="13">
      <t>チョウメ</t>
    </rPh>
    <phoneticPr fontId="3"/>
  </si>
  <si>
    <t>名鉄都 柏原市堂島町</t>
    <rPh sb="0" eb="2">
      <t>メイテツ</t>
    </rPh>
    <rPh sb="2" eb="3">
      <t>ミヤコ</t>
    </rPh>
    <rPh sb="4" eb="7">
      <t>カシワラシ</t>
    </rPh>
    <rPh sb="7" eb="10">
      <t>ドウジママチ</t>
    </rPh>
    <phoneticPr fontId="3"/>
  </si>
  <si>
    <t>プレサンス 四日市市浜田町</t>
    <rPh sb="6" eb="9">
      <t>ヨッカイチ</t>
    </rPh>
    <rPh sb="9" eb="10">
      <t>シ</t>
    </rPh>
    <rPh sb="10" eb="12">
      <t>ハマダ</t>
    </rPh>
    <rPh sb="12" eb="13">
      <t>マチ</t>
    </rPh>
    <phoneticPr fontId="3"/>
  </si>
  <si>
    <t>名鉄都他 砂田橋１工区</t>
    <rPh sb="0" eb="2">
      <t>メイテツ</t>
    </rPh>
    <rPh sb="2" eb="3">
      <t>ト</t>
    </rPh>
    <rPh sb="3" eb="4">
      <t>ホカ</t>
    </rPh>
    <rPh sb="5" eb="8">
      <t>スナダバシ</t>
    </rPh>
    <rPh sb="9" eb="11">
      <t>コウク</t>
    </rPh>
    <phoneticPr fontId="3"/>
  </si>
  <si>
    <t>三井不 港区港明３－２</t>
    <rPh sb="0" eb="3">
      <t>ミツイフ</t>
    </rPh>
    <rPh sb="4" eb="6">
      <t>ミナトク</t>
    </rPh>
    <rPh sb="6" eb="7">
      <t>ミナト</t>
    </rPh>
    <rPh sb="7" eb="8">
      <t>メイ</t>
    </rPh>
    <phoneticPr fontId="3"/>
  </si>
  <si>
    <t>阪急阪神 東灘区青木６丁目</t>
    <rPh sb="0" eb="2">
      <t>ハンキュウ</t>
    </rPh>
    <rPh sb="2" eb="4">
      <t>ハンシン</t>
    </rPh>
    <rPh sb="5" eb="8">
      <t>ヒガシナダク</t>
    </rPh>
    <rPh sb="8" eb="10">
      <t>アオキ</t>
    </rPh>
    <rPh sb="11" eb="13">
      <t>チョウメ</t>
    </rPh>
    <phoneticPr fontId="3"/>
  </si>
  <si>
    <t>野村不 東区白壁４丁目</t>
    <rPh sb="0" eb="3">
      <t>ノムラフ</t>
    </rPh>
    <rPh sb="4" eb="6">
      <t>ヒガシク</t>
    </rPh>
    <rPh sb="6" eb="8">
      <t>シラカベ</t>
    </rPh>
    <rPh sb="9" eb="11">
      <t>チョウメ</t>
    </rPh>
    <phoneticPr fontId="3"/>
  </si>
  <si>
    <t>三井不R他 伊丹市稲野町中</t>
    <rPh sb="0" eb="2">
      <t>ミツイ</t>
    </rPh>
    <rPh sb="2" eb="3">
      <t>フ</t>
    </rPh>
    <rPh sb="4" eb="5">
      <t>ホカ</t>
    </rPh>
    <rPh sb="6" eb="9">
      <t>イタミシ</t>
    </rPh>
    <rPh sb="9" eb="11">
      <t>イネノ</t>
    </rPh>
    <rPh sb="11" eb="12">
      <t>マチ</t>
    </rPh>
    <rPh sb="12" eb="13">
      <t>チュウ</t>
    </rPh>
    <phoneticPr fontId="3"/>
  </si>
  <si>
    <t>大和ハウス 中央区大手前１丁目解体</t>
    <rPh sb="0" eb="2">
      <t>ダイワ</t>
    </rPh>
    <rPh sb="6" eb="9">
      <t>チュウオウク</t>
    </rPh>
    <rPh sb="9" eb="12">
      <t>オオテマエ</t>
    </rPh>
    <rPh sb="13" eb="15">
      <t>チョウメ</t>
    </rPh>
    <rPh sb="15" eb="17">
      <t>カイタイ</t>
    </rPh>
    <phoneticPr fontId="3"/>
  </si>
  <si>
    <t>中電不他 名古屋市北区織部町１</t>
    <rPh sb="0" eb="2">
      <t>チュウデン</t>
    </rPh>
    <rPh sb="2" eb="3">
      <t>フ</t>
    </rPh>
    <rPh sb="3" eb="4">
      <t>ホカ</t>
    </rPh>
    <rPh sb="5" eb="9">
      <t>ナゴヤシ</t>
    </rPh>
    <rPh sb="9" eb="11">
      <t>キタク</t>
    </rPh>
    <rPh sb="11" eb="14">
      <t>オリベマチ</t>
    </rPh>
    <phoneticPr fontId="3"/>
  </si>
  <si>
    <t>東急不他 大津京駅前開発</t>
    <rPh sb="0" eb="2">
      <t>トウキュウ</t>
    </rPh>
    <rPh sb="2" eb="3">
      <t>フ</t>
    </rPh>
    <rPh sb="3" eb="4">
      <t>ホカ</t>
    </rPh>
    <rPh sb="5" eb="7">
      <t>オオツ</t>
    </rPh>
    <rPh sb="7" eb="8">
      <t>キョウ</t>
    </rPh>
    <rPh sb="8" eb="10">
      <t>エキマエ</t>
    </rPh>
    <rPh sb="10" eb="12">
      <t>カイハツ</t>
    </rPh>
    <phoneticPr fontId="3"/>
  </si>
  <si>
    <t>住友不他 吹田市南吹田Ｍａ開発</t>
    <rPh sb="0" eb="2">
      <t>スミトモ</t>
    </rPh>
    <rPh sb="2" eb="3">
      <t>フ</t>
    </rPh>
    <rPh sb="3" eb="4">
      <t>ホカ</t>
    </rPh>
    <rPh sb="5" eb="8">
      <t>スイタシ</t>
    </rPh>
    <rPh sb="8" eb="11">
      <t>ミナミスイタ</t>
    </rPh>
    <rPh sb="13" eb="15">
      <t>カイハツ</t>
    </rPh>
    <phoneticPr fontId="3"/>
  </si>
  <si>
    <t>万博パビリオン設計施工（自社）</t>
    <rPh sb="0" eb="2">
      <t>バンパク</t>
    </rPh>
    <rPh sb="7" eb="9">
      <t>セッケイ</t>
    </rPh>
    <rPh sb="9" eb="11">
      <t>セコウ</t>
    </rPh>
    <rPh sb="12" eb="14">
      <t>ジシャ</t>
    </rPh>
    <phoneticPr fontId="3"/>
  </si>
  <si>
    <t>阪急阪神 向日市寺戸町小佃</t>
    <rPh sb="0" eb="4">
      <t>ハンキュウハンシン</t>
    </rPh>
    <rPh sb="5" eb="8">
      <t>ムコウシ</t>
    </rPh>
    <rPh sb="8" eb="11">
      <t>テラトマチ</t>
    </rPh>
    <rPh sb="11" eb="12">
      <t>コ</t>
    </rPh>
    <rPh sb="12" eb="13">
      <t>ツクダ</t>
    </rPh>
    <phoneticPr fontId="3"/>
  </si>
  <si>
    <t>三井不 港区港明３－１</t>
    <rPh sb="0" eb="3">
      <t>ミツイフ</t>
    </rPh>
    <rPh sb="4" eb="6">
      <t>ミナトク</t>
    </rPh>
    <rPh sb="6" eb="7">
      <t>ミナト</t>
    </rPh>
    <rPh sb="7" eb="8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</si>
</sst>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41" formatCode="_ * #,##0_ ;_ * \-#,##0_ ;_ * &quot;-&quot;_ ;_ @_ "/>
    <numFmt numFmtId="176" formatCode="[$-F800]dddd\,\ mmmm\ dd\,\ yyyy"/>
    <numFmt numFmtId="177" formatCode="m&quot;月&quot;d&quot;日&quot;;@"/>
    <numFmt numFmtId="178" formatCode="[&lt;=999]000;[&lt;=9999]000\-00;000\-0000"/>
    <numFmt numFmtId="179" formatCode="0_ "/>
    <numFmt numFmtId="180" formatCode="&quot;T&quot;0000000000000\ "/>
    <numFmt numFmtId="181" formatCode="[&lt;=99999999]&quot;TEL&quot;####\-####;\(00\)\ ####\-####"/>
    <numFmt numFmtId="182" formatCode="#&quot;日&quot;"/>
    <numFmt numFmtId="183" formatCode="yyyy&quot;年&quot;m&quot;月&quot;d&quot;日&quot;;@"/>
    <numFmt numFmtId="184" formatCode="\(0%\)"/>
    <numFmt numFmtId="185" formatCode="g/&quot;標&quot;&quot;準&quot;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14" fontId="0" fillId="3" borderId="0" xfId="0" applyNumberForma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9" fontId="0" fillId="3" borderId="0" xfId="0" applyNumberFormat="1" applyFill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2" applyFont="1" applyProtection="1">
      <alignment vertical="center"/>
    </xf>
    <xf numFmtId="177" fontId="2" fillId="0" borderId="0" xfId="2" applyNumberFormat="1" applyFont="1" applyAlignment="1" applyProtection="1">
      <alignment vertical="center"/>
    </xf>
    <xf numFmtId="49" fontId="2" fillId="0" borderId="0" xfId="2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 shrinkToFit="1"/>
    </xf>
    <xf numFmtId="0" fontId="2" fillId="0" borderId="0" xfId="2" applyFont="1" applyAlignment="1" applyProtection="1">
      <alignment horizontal="left" vertical="center" shrinkToFit="1"/>
    </xf>
    <xf numFmtId="0" fontId="7" fillId="0" borderId="0" xfId="2" quotePrefix="1" applyFont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2" fillId="0" borderId="0" xfId="2" quotePrefix="1" applyFont="1" applyAlignment="1" applyProtection="1">
      <alignment vertical="center"/>
    </xf>
    <xf numFmtId="0" fontId="13" fillId="0" borderId="0" xfId="2" applyFont="1" applyAlignment="1" applyProtection="1">
      <alignment vertical="center"/>
    </xf>
    <xf numFmtId="14" fontId="2" fillId="0" borderId="0" xfId="2" applyNumberFormat="1" applyFont="1" applyAlignment="1" applyProtection="1">
      <alignment vertical="center"/>
    </xf>
    <xf numFmtId="0" fontId="2" fillId="0" borderId="0" xfId="2" applyFont="1" applyAlignment="1" applyProtection="1">
      <alignment horizontal="right" vertical="center"/>
    </xf>
    <xf numFmtId="0" fontId="7" fillId="0" borderId="17" xfId="2" applyFont="1" applyBorder="1" applyAlignment="1" applyProtection="1">
      <alignment vertical="center" shrinkToFit="1"/>
    </xf>
    <xf numFmtId="0" fontId="7" fillId="0" borderId="18" xfId="2" applyFont="1" applyBorder="1" applyAlignment="1" applyProtection="1">
      <alignment vertical="center" shrinkToFit="1"/>
    </xf>
    <xf numFmtId="41" fontId="7" fillId="0" borderId="16" xfId="1" applyNumberFormat="1" applyFont="1" applyBorder="1" applyAlignment="1" applyProtection="1">
      <alignment vertical="center"/>
    </xf>
    <xf numFmtId="9" fontId="7" fillId="3" borderId="4" xfId="1" applyNumberFormat="1" applyFont="1" applyFill="1" applyBorder="1" applyAlignment="1" applyProtection="1">
      <alignment vertical="center"/>
    </xf>
    <xf numFmtId="38" fontId="2" fillId="0" borderId="19" xfId="2" applyNumberFormat="1" applyFont="1" applyBorder="1" applyProtection="1">
      <alignment vertical="center"/>
    </xf>
    <xf numFmtId="5" fontId="2" fillId="0" borderId="26" xfId="2" applyNumberFormat="1" applyFont="1" applyBorder="1" applyProtection="1">
      <alignment vertical="center"/>
    </xf>
    <xf numFmtId="3" fontId="2" fillId="0" borderId="20" xfId="1" applyNumberFormat="1" applyFont="1" applyBorder="1" applyProtection="1">
      <alignment vertical="center"/>
    </xf>
    <xf numFmtId="0" fontId="6" fillId="0" borderId="0" xfId="2" applyFont="1" applyProtection="1">
      <alignment vertical="center"/>
    </xf>
    <xf numFmtId="3" fontId="2" fillId="0" borderId="20" xfId="2" applyNumberFormat="1" applyFont="1" applyBorder="1" applyProtection="1">
      <alignment vertical="center"/>
    </xf>
    <xf numFmtId="0" fontId="7" fillId="0" borderId="1" xfId="2" applyFont="1" applyBorder="1" applyAlignment="1" applyProtection="1">
      <alignment vertical="center" wrapText="1"/>
    </xf>
    <xf numFmtId="41" fontId="7" fillId="3" borderId="16" xfId="1" applyNumberFormat="1" applyFont="1" applyFill="1" applyBorder="1" applyAlignment="1" applyProtection="1">
      <alignment vertical="center"/>
    </xf>
    <xf numFmtId="0" fontId="15" fillId="3" borderId="0" xfId="0" applyFont="1" applyFill="1">
      <alignment vertical="center"/>
    </xf>
    <xf numFmtId="182" fontId="0" fillId="3" borderId="0" xfId="0" applyNumberFormat="1" applyFill="1" applyAlignment="1">
      <alignment horizontal="right" vertical="center"/>
    </xf>
    <xf numFmtId="9" fontId="0" fillId="0" borderId="0" xfId="0" applyNumberFormat="1" applyProtection="1">
      <alignment vertical="center"/>
    </xf>
    <xf numFmtId="41" fontId="7" fillId="0" borderId="4" xfId="1" applyNumberFormat="1" applyFont="1" applyBorder="1" applyAlignment="1" applyProtection="1">
      <alignment horizontal="center" vertical="center"/>
    </xf>
    <xf numFmtId="41" fontId="7" fillId="0" borderId="16" xfId="1" applyNumberFormat="1" applyFont="1" applyBorder="1" applyAlignment="1" applyProtection="1">
      <alignment horizontal="center" vertical="center"/>
    </xf>
    <xf numFmtId="49" fontId="7" fillId="0" borderId="5" xfId="2" applyNumberFormat="1" applyFont="1" applyBorder="1" applyAlignment="1" applyProtection="1">
      <alignment horizontal="center" vertical="center" shrinkToFit="1"/>
    </xf>
    <xf numFmtId="49" fontId="7" fillId="0" borderId="5" xfId="3" applyNumberFormat="1" applyFont="1" applyBorder="1" applyAlignment="1" applyProtection="1">
      <alignment horizontal="center" vertical="center" shrinkToFit="1"/>
    </xf>
    <xf numFmtId="49" fontId="7" fillId="0" borderId="25" xfId="3" applyNumberFormat="1" applyFont="1" applyBorder="1" applyAlignment="1" applyProtection="1">
      <alignment horizontal="center" vertical="center" shrinkToFit="1"/>
    </xf>
    <xf numFmtId="183" fontId="0" fillId="3" borderId="0" xfId="0" applyNumberFormat="1" applyFill="1" applyProtection="1">
      <alignment vertical="center"/>
      <protection locked="0"/>
    </xf>
    <xf numFmtId="0" fontId="0" fillId="0" borderId="0" xfId="0" applyAlignment="1">
      <alignment horizontal="center" vertical="center" shrinkToFit="1"/>
    </xf>
    <xf numFmtId="0" fontId="16" fillId="0" borderId="0" xfId="0" applyFont="1">
      <alignment vertical="center"/>
    </xf>
    <xf numFmtId="0" fontId="0" fillId="4" borderId="0" xfId="0" applyFill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/>
    </xf>
    <xf numFmtId="184" fontId="18" fillId="0" borderId="16" xfId="1" applyNumberFormat="1" applyFont="1" applyBorder="1" applyAlignment="1" applyProtection="1">
      <alignment horizontal="center" vertical="center" wrapText="1"/>
    </xf>
    <xf numFmtId="0" fontId="18" fillId="0" borderId="16" xfId="1" applyNumberFormat="1" applyFont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9" fontId="0" fillId="0" borderId="0" xfId="0" applyNumberFormat="1" applyFill="1">
      <alignment vertical="center"/>
    </xf>
    <xf numFmtId="0" fontId="0" fillId="0" borderId="0" xfId="0" applyFill="1">
      <alignment vertical="center"/>
    </xf>
    <xf numFmtId="9" fontId="0" fillId="2" borderId="0" xfId="0" applyNumberFormat="1" applyFill="1" applyProtection="1">
      <alignment vertical="center"/>
    </xf>
    <xf numFmtId="176" fontId="9" fillId="0" borderId="0" xfId="2" applyNumberFormat="1" applyFont="1" applyAlignment="1" applyProtection="1">
      <alignment horizontal="right" vertical="center"/>
    </xf>
    <xf numFmtId="0" fontId="4" fillId="0" borderId="0" xfId="2" applyFont="1" applyAlignment="1" applyProtection="1">
      <alignment horizontal="distributed" vertical="center" indent="12"/>
    </xf>
    <xf numFmtId="180" fontId="14" fillId="0" borderId="0" xfId="2" applyNumberFormat="1" applyFont="1" applyAlignment="1" applyProtection="1">
      <alignment horizontal="left" vertical="center"/>
    </xf>
    <xf numFmtId="49" fontId="19" fillId="0" borderId="0" xfId="2" applyNumberFormat="1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49" fontId="7" fillId="0" borderId="0" xfId="2" applyNumberFormat="1" applyFont="1" applyBorder="1" applyAlignment="1" applyProtection="1">
      <alignment horizontal="center" vertical="center" shrinkToFit="1"/>
    </xf>
    <xf numFmtId="49" fontId="7" fillId="0" borderId="0" xfId="3" applyNumberFormat="1" applyFont="1" applyBorder="1" applyAlignment="1" applyProtection="1">
      <alignment horizontal="center" vertical="center" shrinkToFit="1"/>
    </xf>
    <xf numFmtId="5" fontId="2" fillId="0" borderId="0" xfId="2" applyNumberFormat="1" applyFont="1" applyBorder="1" applyProtection="1">
      <alignment vertical="center"/>
    </xf>
    <xf numFmtId="0" fontId="7" fillId="0" borderId="0" xfId="2" applyFont="1" applyBorder="1" applyAlignment="1" applyProtection="1">
      <alignment vertical="center" wrapText="1"/>
    </xf>
    <xf numFmtId="0" fontId="8" fillId="0" borderId="0" xfId="2" applyFont="1" applyBorder="1" applyAlignment="1" applyProtection="1">
      <alignment horizontal="left" vertical="center" wrapText="1"/>
    </xf>
    <xf numFmtId="0" fontId="7" fillId="0" borderId="0" xfId="2" applyFont="1" applyBorder="1" applyAlignment="1" applyProtection="1">
      <alignment horizontal="left" vertical="center" wrapText="1"/>
    </xf>
    <xf numFmtId="0" fontId="16" fillId="0" borderId="0" xfId="0" applyFont="1" applyAlignment="1">
      <alignment horizontal="center" vertical="center"/>
    </xf>
    <xf numFmtId="177" fontId="20" fillId="0" borderId="0" xfId="2" applyNumberFormat="1" applyFont="1" applyAlignment="1" applyProtection="1">
      <alignment vertical="center"/>
    </xf>
    <xf numFmtId="0" fontId="20" fillId="0" borderId="0" xfId="2" applyFont="1" applyAlignment="1" applyProtection="1">
      <alignment horizontal="right" vertical="center"/>
    </xf>
    <xf numFmtId="0" fontId="21" fillId="0" borderId="0" xfId="2" applyFont="1" applyAlignment="1" applyProtection="1">
      <alignment vertical="center"/>
    </xf>
    <xf numFmtId="177" fontId="21" fillId="0" borderId="0" xfId="2" applyNumberFormat="1" applyFont="1" applyAlignment="1" applyProtection="1">
      <alignment horizontal="center" vertical="center"/>
    </xf>
    <xf numFmtId="177" fontId="20" fillId="0" borderId="0" xfId="2" applyNumberFormat="1" applyFont="1" applyAlignment="1" applyProtection="1">
      <alignment horizontal="left" vertical="center"/>
    </xf>
    <xf numFmtId="0" fontId="20" fillId="0" borderId="0" xfId="2" applyFont="1" applyAlignment="1" applyProtection="1">
      <alignment vertical="center"/>
    </xf>
    <xf numFmtId="14" fontId="20" fillId="0" borderId="0" xfId="2" applyNumberFormat="1" applyFont="1" applyAlignment="1" applyProtection="1">
      <alignment vertical="center"/>
    </xf>
    <xf numFmtId="181" fontId="24" fillId="0" borderId="0" xfId="2" applyNumberFormat="1" applyFont="1" applyAlignment="1" applyProtection="1">
      <alignment vertical="center"/>
    </xf>
    <xf numFmtId="0" fontId="26" fillId="0" borderId="0" xfId="0" applyFont="1">
      <alignment vertical="center"/>
    </xf>
    <xf numFmtId="179" fontId="25" fillId="0" borderId="29" xfId="0" quotePrefix="1" applyNumberFormat="1" applyFont="1" applyFill="1" applyBorder="1" applyAlignment="1">
      <alignment horizontal="center" vertical="center"/>
    </xf>
    <xf numFmtId="179" fontId="25" fillId="0" borderId="29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5" fillId="0" borderId="29" xfId="0" applyFont="1" applyFill="1" applyBorder="1" applyAlignment="1">
      <alignment horizontal="center" vertical="center"/>
    </xf>
    <xf numFmtId="185" fontId="25" fillId="0" borderId="29" xfId="0" applyNumberFormat="1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left" vertical="center"/>
    </xf>
    <xf numFmtId="0" fontId="25" fillId="0" borderId="0" xfId="0" applyFont="1" applyFill="1">
      <alignment vertical="center"/>
    </xf>
    <xf numFmtId="183" fontId="21" fillId="0" borderId="0" xfId="2" applyNumberFormat="1" applyFont="1" applyAlignment="1" applyProtection="1">
      <alignment horizontal="center" vertical="center" shrinkToFit="1"/>
    </xf>
    <xf numFmtId="0" fontId="25" fillId="0" borderId="29" xfId="0" applyFont="1" applyFill="1" applyBorder="1">
      <alignment vertical="center"/>
    </xf>
    <xf numFmtId="179" fontId="0" fillId="2" borderId="0" xfId="0" applyNumberFormat="1" applyFill="1" applyAlignment="1">
      <alignment horizontal="left" vertical="center"/>
    </xf>
    <xf numFmtId="0" fontId="7" fillId="0" borderId="27" xfId="2" applyFont="1" applyBorder="1" applyAlignment="1" applyProtection="1">
      <alignment horizontal="left" vertical="center" wrapText="1" shrinkToFit="1"/>
    </xf>
    <xf numFmtId="0" fontId="7" fillId="0" borderId="28" xfId="2" applyFont="1" applyBorder="1" applyAlignment="1" applyProtection="1">
      <alignment horizontal="left" vertical="center" wrapText="1" shrinkToFit="1"/>
    </xf>
    <xf numFmtId="0" fontId="7" fillId="0" borderId="15" xfId="2" applyFont="1" applyBorder="1" applyAlignment="1" applyProtection="1">
      <alignment horizontal="center" vertical="center"/>
    </xf>
    <xf numFmtId="0" fontId="7" fillId="0" borderId="10" xfId="2" applyFont="1" applyBorder="1" applyAlignment="1" applyProtection="1">
      <alignment horizontal="center" vertical="center"/>
    </xf>
    <xf numFmtId="0" fontId="7" fillId="0" borderId="6" xfId="2" applyFont="1" applyBorder="1" applyAlignment="1">
      <alignment horizontal="right" vertical="center" wrapText="1"/>
    </xf>
    <xf numFmtId="0" fontId="7" fillId="0" borderId="7" xfId="2" applyFont="1" applyBorder="1" applyAlignment="1">
      <alignment horizontal="right" vertical="center" wrapText="1"/>
    </xf>
    <xf numFmtId="0" fontId="7" fillId="0" borderId="8" xfId="2" applyFont="1" applyBorder="1" applyAlignment="1">
      <alignment horizontal="right" vertical="center" wrapText="1"/>
    </xf>
    <xf numFmtId="0" fontId="7" fillId="0" borderId="23" xfId="2" applyFont="1" applyBorder="1" applyAlignment="1">
      <alignment horizontal="right" vertical="center"/>
    </xf>
    <xf numFmtId="0" fontId="7" fillId="0" borderId="22" xfId="2" applyFont="1" applyBorder="1" applyAlignment="1">
      <alignment horizontal="right" vertical="center"/>
    </xf>
    <xf numFmtId="0" fontId="7" fillId="0" borderId="12" xfId="2" applyFont="1" applyBorder="1" applyAlignment="1">
      <alignment horizontal="right" vertical="center"/>
    </xf>
    <xf numFmtId="41" fontId="7" fillId="3" borderId="13" xfId="1" applyNumberFormat="1" applyFont="1" applyFill="1" applyBorder="1" applyAlignment="1" applyProtection="1">
      <alignment vertical="center"/>
    </xf>
    <xf numFmtId="41" fontId="7" fillId="3" borderId="22" xfId="1" applyNumberFormat="1" applyFont="1" applyFill="1" applyBorder="1" applyAlignment="1" applyProtection="1">
      <alignment vertical="center"/>
    </xf>
    <xf numFmtId="41" fontId="7" fillId="3" borderId="16" xfId="1" applyNumberFormat="1" applyFont="1" applyFill="1" applyBorder="1" applyAlignment="1" applyProtection="1">
      <alignment vertical="center"/>
    </xf>
    <xf numFmtId="41" fontId="7" fillId="3" borderId="11" xfId="1" applyNumberFormat="1" applyFont="1" applyFill="1" applyBorder="1" applyAlignment="1" applyProtection="1">
      <alignment vertical="center"/>
    </xf>
    <xf numFmtId="41" fontId="7" fillId="3" borderId="21" xfId="1" applyNumberFormat="1" applyFont="1" applyFill="1" applyBorder="1" applyAlignment="1" applyProtection="1">
      <alignment vertical="center"/>
    </xf>
    <xf numFmtId="41" fontId="7" fillId="3" borderId="7" xfId="1" applyNumberFormat="1" applyFont="1" applyFill="1" applyBorder="1" applyAlignment="1" applyProtection="1">
      <alignment vertical="center"/>
    </xf>
    <xf numFmtId="176" fontId="20" fillId="0" borderId="0" xfId="2" applyNumberFormat="1" applyFont="1" applyAlignment="1" applyProtection="1">
      <alignment horizontal="right" vertical="center"/>
    </xf>
    <xf numFmtId="176" fontId="22" fillId="0" borderId="0" xfId="2" applyNumberFormat="1" applyFont="1" applyAlignment="1" applyProtection="1">
      <alignment horizontal="right" vertical="center"/>
    </xf>
    <xf numFmtId="0" fontId="4" fillId="0" borderId="0" xfId="2" applyFont="1" applyAlignment="1" applyProtection="1">
      <alignment horizontal="distributed" vertical="center" indent="12"/>
    </xf>
    <xf numFmtId="49" fontId="2" fillId="0" borderId="1" xfId="2" applyNumberFormat="1" applyFont="1" applyBorder="1" applyAlignment="1" applyProtection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80" fontId="21" fillId="0" borderId="0" xfId="2" applyNumberFormat="1" applyFont="1" applyAlignment="1" applyProtection="1">
      <alignment horizontal="left" vertical="center"/>
    </xf>
    <xf numFmtId="0" fontId="21" fillId="0" borderId="0" xfId="2" applyFont="1" applyAlignment="1" applyProtection="1">
      <alignment horizontal="right" vertical="center"/>
    </xf>
    <xf numFmtId="0" fontId="23" fillId="0" borderId="0" xfId="0" applyFont="1" applyAlignment="1" applyProtection="1">
      <alignment horizontal="right" vertical="center"/>
    </xf>
    <xf numFmtId="0" fontId="20" fillId="0" borderId="0" xfId="2" applyFont="1" applyBorder="1" applyAlignment="1" applyProtection="1">
      <alignment horizontal="left" vertical="center" shrinkToFit="1"/>
    </xf>
    <xf numFmtId="0" fontId="20" fillId="0" borderId="0" xfId="2" quotePrefix="1" applyFont="1" applyAlignment="1" applyProtection="1">
      <alignment horizontal="left" vertical="center" shrinkToFit="1"/>
    </xf>
    <xf numFmtId="0" fontId="20" fillId="0" borderId="0" xfId="2" applyFont="1" applyAlignment="1" applyProtection="1">
      <alignment horizontal="left" vertical="center" shrinkToFit="1"/>
    </xf>
    <xf numFmtId="41" fontId="7" fillId="3" borderId="24" xfId="1" applyNumberFormat="1" applyFont="1" applyFill="1" applyBorder="1" applyAlignment="1" applyProtection="1">
      <alignment vertical="center"/>
    </xf>
    <xf numFmtId="0" fontId="7" fillId="0" borderId="9" xfId="2" applyFont="1" applyBorder="1" applyAlignment="1" applyProtection="1">
      <alignment horizontal="left" vertical="center" wrapText="1"/>
    </xf>
    <xf numFmtId="0" fontId="23" fillId="0" borderId="9" xfId="2" applyFont="1" applyBorder="1" applyAlignment="1" applyProtection="1">
      <alignment horizontal="left" vertical="center" wrapText="1"/>
    </xf>
    <xf numFmtId="0" fontId="8" fillId="0" borderId="9" xfId="2" applyFont="1" applyBorder="1" applyAlignment="1" applyProtection="1">
      <alignment horizontal="left" vertical="center" wrapText="1"/>
    </xf>
    <xf numFmtId="0" fontId="7" fillId="0" borderId="1" xfId="2" applyFont="1" applyBorder="1" applyAlignment="1" applyProtection="1">
      <alignment horizontal="left" vertical="center" wrapText="1"/>
    </xf>
    <xf numFmtId="0" fontId="10" fillId="0" borderId="23" xfId="2" applyFont="1" applyBorder="1" applyAlignment="1" applyProtection="1">
      <alignment horizontal="right" vertical="center"/>
    </xf>
    <xf numFmtId="0" fontId="10" fillId="0" borderId="22" xfId="2" applyFont="1" applyBorder="1" applyAlignment="1" applyProtection="1">
      <alignment horizontal="right" vertical="center"/>
    </xf>
    <xf numFmtId="0" fontId="10" fillId="0" borderId="12" xfId="2" applyFont="1" applyBorder="1" applyAlignment="1" applyProtection="1">
      <alignment horizontal="right" vertical="center"/>
    </xf>
  </cellXfs>
  <cellStyles count="4">
    <cellStyle name="桁区切り" xfId="1" builtinId="6"/>
    <cellStyle name="桁区切り 5 2" xfId="3" xr:uid="{145B2E23-3195-4A43-B242-DFBB6DD74D09}"/>
    <cellStyle name="標準" xfId="0" builtinId="0"/>
    <cellStyle name="標準 10 2" xfId="2" xr:uid="{960AB14F-C2AA-4030-B419-1029D2784A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464820</xdr:colOff>
      <xdr:row>1</xdr:row>
      <xdr:rowOff>45720</xdr:rowOff>
    </xdr:from>
    <xdr:to>
      <xdr:col>8</xdr:col>
      <xdr:colOff>998220</xdr:colOff>
      <xdr:row>4</xdr:row>
      <xdr:rowOff>3762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70D3193-8919-4D83-943C-6E4ECAAB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9220" y="274320"/>
          <a:ext cx="533400" cy="68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2320-3609-471D-8EFA-091C402DB5BB}">
  <dimension ref="A1:S39"/>
  <sheetViews>
    <sheetView zoomScaleNormal="100" zoomScaleSheetLayoutView="98" workbookViewId="0">
      <selection activeCell="K11" sqref="K11"/>
    </sheetView>
  </sheetViews>
  <sheetFormatPr defaultRowHeight="18"/>
  <cols>
    <col min="1" max="1" width="6.5" style="15" customWidth="1"/>
    <col min="2" max="2" width="14.69921875" style="15" customWidth="1"/>
    <col min="3" max="4" width="4.19921875" style="15" customWidth="1"/>
    <col min="5" max="5" width="11.69921875" style="15" customWidth="1"/>
    <col min="6" max="6" width="4.5" style="15" customWidth="1"/>
    <col min="7" max="7" width="11.69921875" style="15" customWidth="1"/>
    <col min="8" max="8" width="4.5" style="15" customWidth="1"/>
    <col min="9" max="9" width="13.69921875" style="15" customWidth="1"/>
    <col min="10" max="10" width="6.09765625" style="15" customWidth="1"/>
    <col min="11" max="12" width="8.796875" style="15"/>
    <col min="13" max="13" width="14.09765625" style="15" customWidth="1"/>
    <col min="14" max="14" width="8.796875" style="15"/>
    <col min="15" max="15" width="14.09765625" style="15" bestFit="1" customWidth="1"/>
    <col min="16" max="16384" width="8.796875" style="15"/>
  </cols>
  <sheetData>
    <row r="1" spans="1:19">
      <c r="A1" s="109">
        <f>納品伝票兼請求書②!M3</f>
        <v>45843</v>
      </c>
      <c r="B1" s="109"/>
      <c r="C1" s="110"/>
      <c r="D1" s="110"/>
      <c r="E1" s="110"/>
      <c r="F1" s="110"/>
      <c r="G1" s="110"/>
      <c r="H1" s="110"/>
      <c r="I1" s="110"/>
      <c r="J1" s="59"/>
      <c r="L1" s="15" t="s">
        <v>30</v>
      </c>
    </row>
    <row r="2" spans="1:19">
      <c r="A2" s="16"/>
      <c r="B2" s="16"/>
      <c r="C2" s="16"/>
      <c r="D2" s="16"/>
      <c r="E2" s="16"/>
      <c r="F2" s="16"/>
      <c r="G2" s="16"/>
      <c r="H2" s="16"/>
      <c r="I2" s="16"/>
      <c r="J2" s="16"/>
      <c r="K2"/>
      <c r="L2" s="8"/>
      <c r="M2"/>
      <c r="N2"/>
      <c r="O2" s="1" t="s">
        <v>10</v>
      </c>
      <c r="P2" s="1" t="s">
        <v>11</v>
      </c>
      <c r="Q2" s="47" t="s">
        <v>28</v>
      </c>
      <c r="R2"/>
    </row>
    <row r="3" spans="1:19" ht="21">
      <c r="A3" s="111" t="s">
        <v>6</v>
      </c>
      <c r="B3" s="111"/>
      <c r="C3" s="111"/>
      <c r="D3" s="111"/>
      <c r="E3" s="111"/>
      <c r="F3" s="111"/>
      <c r="G3" s="111"/>
      <c r="H3" s="111"/>
      <c r="I3" s="111"/>
      <c r="J3" s="60"/>
      <c r="K3"/>
      <c r="L3" s="8" t="s">
        <v>7</v>
      </c>
      <c r="M3" s="12">
        <f>DATE(O3,P3,Q3)</f>
        <v>45843</v>
      </c>
      <c r="N3"/>
      <c r="O3" s="2">
        <v>2025</v>
      </c>
      <c r="P3" s="2">
        <v>7</v>
      </c>
      <c r="Q3" s="49">
        <v>5</v>
      </c>
    </row>
    <row r="4" spans="1:19">
      <c r="A4" s="74"/>
      <c r="B4" s="75" t="str">
        <f>納品伝票兼請求書②!K4</f>
        <v>（</v>
      </c>
      <c r="C4" s="76" t="str">
        <f>納品伝票兼請求書②!L4</f>
        <v>集計期間</v>
      </c>
      <c r="D4" s="76"/>
      <c r="E4" s="90">
        <f>納品伝票兼請求書②!M4</f>
        <v>45814</v>
      </c>
      <c r="F4" s="77" t="s">
        <v>9</v>
      </c>
      <c r="G4" s="90">
        <f>納品伝票兼請求書②!O4</f>
        <v>45843</v>
      </c>
      <c r="H4" s="78" t="str">
        <f>納品伝票兼請求書②!P4</f>
        <v>）</v>
      </c>
      <c r="I4" s="17"/>
      <c r="J4" s="17"/>
      <c r="K4" s="11" t="s">
        <v>23</v>
      </c>
      <c r="L4" s="8" t="s">
        <v>8</v>
      </c>
      <c r="M4" s="46">
        <f>DATE(O3,IF(OR(Q3=28,Q3=29,Q3=30,Q3=31),P3,P3-1),IF(OR(Q3=28,Q3=29,Q3=30,Q3=31),"1",Q3+1))</f>
        <v>45814</v>
      </c>
      <c r="N4" s="13" t="s">
        <v>9</v>
      </c>
      <c r="O4" s="46">
        <f>M3</f>
        <v>45843</v>
      </c>
      <c r="P4" s="11" t="s">
        <v>22</v>
      </c>
      <c r="Q4" s="73" t="s">
        <v>36</v>
      </c>
      <c r="R4"/>
    </row>
    <row r="5" spans="1:19">
      <c r="A5" s="16"/>
      <c r="B5" s="16"/>
      <c r="C5" s="16"/>
      <c r="D5" s="16"/>
      <c r="E5" s="16"/>
      <c r="F5" s="16"/>
      <c r="G5" s="16"/>
      <c r="H5" s="16"/>
      <c r="I5" s="16"/>
      <c r="J5" s="16"/>
      <c r="K5"/>
      <c r="L5" s="8" t="s">
        <v>15</v>
      </c>
      <c r="M5" s="3">
        <v>5410045</v>
      </c>
      <c r="N5"/>
      <c r="O5"/>
      <c r="P5"/>
      <c r="Q5"/>
      <c r="R5"/>
    </row>
    <row r="6" spans="1:19">
      <c r="A6" s="112" t="s">
        <v>35</v>
      </c>
      <c r="B6" s="112"/>
      <c r="C6" s="112"/>
      <c r="D6" s="18"/>
      <c r="E6" s="62"/>
      <c r="F6" s="16"/>
      <c r="G6" s="16"/>
      <c r="H6" s="16"/>
      <c r="I6" s="16"/>
      <c r="J6" s="16"/>
      <c r="K6"/>
      <c r="L6" s="8" t="s">
        <v>14</v>
      </c>
      <c r="M6" s="2" t="s">
        <v>42</v>
      </c>
      <c r="N6" s="2"/>
      <c r="O6" s="2"/>
      <c r="P6"/>
      <c r="Q6"/>
      <c r="R6"/>
    </row>
    <row r="7" spans="1:19">
      <c r="A7" s="118" t="str">
        <f>納品伝票兼請求書②!L11&amp;納品伝票兼請求書②!M11</f>
        <v>（工事コード）30353400</v>
      </c>
      <c r="B7" s="118"/>
      <c r="C7" s="118"/>
      <c r="D7" s="118"/>
      <c r="E7" s="118"/>
      <c r="F7" s="19"/>
      <c r="G7" s="20"/>
      <c r="H7" s="16"/>
      <c r="I7" s="16"/>
      <c r="J7" s="16"/>
      <c r="K7"/>
      <c r="L7" s="8" t="s">
        <v>13</v>
      </c>
      <c r="M7" s="4" t="s">
        <v>43</v>
      </c>
      <c r="N7" s="2"/>
      <c r="O7"/>
      <c r="P7"/>
      <c r="Q7"/>
      <c r="R7"/>
    </row>
    <row r="8" spans="1:19">
      <c r="A8" s="119" t="str">
        <f>納品伝票兼請求書②!L12&amp;納品伝票兼請求書②!M12</f>
        <v>（作業所名称）積水他 千種池下２</v>
      </c>
      <c r="B8" s="119"/>
      <c r="C8" s="119"/>
      <c r="D8" s="119"/>
      <c r="E8" s="119"/>
      <c r="F8" s="21"/>
      <c r="G8" s="22"/>
      <c r="H8" s="22"/>
      <c r="I8" s="22"/>
      <c r="J8" s="22"/>
      <c r="K8"/>
      <c r="L8" s="8" t="s">
        <v>16</v>
      </c>
      <c r="M8" s="92">
        <v>3120123456789</v>
      </c>
      <c r="N8" s="92"/>
      <c r="O8" s="92"/>
      <c r="P8"/>
      <c r="Q8"/>
      <c r="R8"/>
    </row>
    <row r="9" spans="1:19">
      <c r="A9" s="23"/>
      <c r="B9" s="22"/>
      <c r="C9" s="22"/>
      <c r="D9" s="22"/>
      <c r="E9" s="117" t="str">
        <f>"〒"&amp;LEFT(納品伝票兼請求書②!M5,3)&amp;"-"&amp;RIGHT(納品伝票兼請求書②!M5,4)</f>
        <v>〒541-0045</v>
      </c>
      <c r="F9" s="117"/>
      <c r="G9" s="120" t="str">
        <f>納品伝票兼請求書②!M6</f>
        <v>大阪市中央区サンプル町１－５－７</v>
      </c>
      <c r="H9" s="120"/>
      <c r="I9" s="120"/>
      <c r="J9" s="24"/>
      <c r="K9"/>
      <c r="L9" s="8" t="s">
        <v>18</v>
      </c>
      <c r="M9" s="5" t="s">
        <v>20</v>
      </c>
      <c r="N9" s="6">
        <v>6999</v>
      </c>
      <c r="O9" s="6">
        <v>9998</v>
      </c>
      <c r="P9"/>
      <c r="Q9"/>
      <c r="R9"/>
    </row>
    <row r="10" spans="1:19">
      <c r="A10" s="25"/>
      <c r="B10" s="22"/>
      <c r="C10" s="22"/>
      <c r="D10" s="22"/>
      <c r="E10" s="79"/>
      <c r="F10" s="79"/>
      <c r="G10" s="80" t="str">
        <f>納品伝票兼請求書②!M7</f>
        <v>株式会社サンプル</v>
      </c>
      <c r="H10" s="79"/>
      <c r="I10" s="79"/>
      <c r="J10" s="24"/>
      <c r="K10"/>
      <c r="L10" s="8" t="s">
        <v>19</v>
      </c>
      <c r="M10" s="5" t="s">
        <v>20</v>
      </c>
      <c r="N10" s="6">
        <v>6999</v>
      </c>
      <c r="O10" s="6">
        <v>9999</v>
      </c>
      <c r="P10"/>
      <c r="Q10"/>
      <c r="R10"/>
    </row>
    <row r="11" spans="1:19">
      <c r="A11" s="22"/>
      <c r="B11" s="22"/>
      <c r="C11" s="22"/>
      <c r="D11" s="22"/>
      <c r="E11" s="116" t="s">
        <v>17</v>
      </c>
      <c r="F11" s="116"/>
      <c r="G11" s="115">
        <f>納品伝票兼請求書②!M8</f>
        <v>3120123456789</v>
      </c>
      <c r="H11" s="115"/>
      <c r="I11" s="115"/>
      <c r="J11" s="61"/>
      <c r="K11"/>
      <c r="L11" s="50" t="s">
        <v>37</v>
      </c>
      <c r="M11" s="2">
        <v>30353400</v>
      </c>
      <c r="N11"/>
      <c r="O11"/>
      <c r="P11"/>
      <c r="Q11"/>
      <c r="R11"/>
    </row>
    <row r="12" spans="1:19">
      <c r="A12" s="22"/>
      <c r="B12" s="22"/>
      <c r="C12" s="22"/>
      <c r="D12" s="22"/>
      <c r="E12" s="79"/>
      <c r="F12" s="79"/>
      <c r="G12" s="81" t="str">
        <f>納品伝票兼請求書②!L9 &amp;"-"&amp;納品伝票兼請求書②!M9 &amp; "-" &amp; 納品伝票兼請求書②!N9 &amp; "-" &amp; 納品伝票兼請求書②!O9</f>
        <v>TEL-06-6999-9998</v>
      </c>
      <c r="H12" s="81" t="str">
        <f>納品伝票兼請求書②!L10 &amp;"-"&amp;納品伝票兼請求書②!M10 &amp; "-" &amp; 納品伝票兼請求書②!N10 &amp; "-" &amp; 納品伝票兼請求書②!O10</f>
        <v>FAX-06-6999-9999</v>
      </c>
      <c r="I12" s="79"/>
      <c r="J12" s="24"/>
      <c r="K12"/>
      <c r="L12" s="51" t="s">
        <v>38</v>
      </c>
      <c r="M12" s="85" t="str">
        <f>LOOKUP(M11,工事CD,現場名)</f>
        <v>積水他 千種池下２</v>
      </c>
      <c r="N12" s="85"/>
      <c r="O12" s="85"/>
      <c r="P12"/>
      <c r="Q12"/>
      <c r="R12"/>
    </row>
    <row r="13" spans="1:19" ht="18.600000000000001" thickBo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/>
      <c r="L13" s="8"/>
      <c r="M13"/>
      <c r="N13"/>
      <c r="O13"/>
      <c r="P13"/>
      <c r="Q13"/>
      <c r="R13"/>
    </row>
    <row r="14" spans="1:19">
      <c r="A14" s="113" t="s">
        <v>45</v>
      </c>
      <c r="B14" s="114"/>
      <c r="C14" s="63" t="s">
        <v>31</v>
      </c>
      <c r="D14" s="64" t="s">
        <v>32</v>
      </c>
      <c r="E14" s="64" t="s">
        <v>24</v>
      </c>
      <c r="F14" s="95" t="s">
        <v>25</v>
      </c>
      <c r="G14" s="96"/>
      <c r="H14" s="63" t="s">
        <v>12</v>
      </c>
      <c r="I14" s="65" t="s">
        <v>0</v>
      </c>
      <c r="J14" s="66"/>
      <c r="K14"/>
      <c r="L14" s="8" t="s">
        <v>26</v>
      </c>
      <c r="M14" s="7" t="s">
        <v>5</v>
      </c>
      <c r="N14" s="2"/>
      <c r="O14" s="2"/>
      <c r="P14" s="2"/>
      <c r="Q14" s="2"/>
      <c r="R14"/>
    </row>
    <row r="15" spans="1:19">
      <c r="A15" s="27"/>
      <c r="B15" s="28"/>
      <c r="C15" s="41">
        <v>1</v>
      </c>
      <c r="D15" s="42" t="s">
        <v>33</v>
      </c>
      <c r="E15" s="29">
        <v>2500000</v>
      </c>
      <c r="F15" s="105">
        <f t="shared" ref="F15:F27" si="0">IF(C15&gt;0,C15*E15," ")</f>
        <v>2500000</v>
      </c>
      <c r="G15" s="106"/>
      <c r="H15" s="30">
        <v>0.1</v>
      </c>
      <c r="I15" s="43" t="s">
        <v>34</v>
      </c>
      <c r="J15" s="67"/>
      <c r="K15"/>
      <c r="L15" s="9" t="s">
        <v>27</v>
      </c>
      <c r="M15"/>
      <c r="N15"/>
      <c r="O15"/>
      <c r="P15"/>
      <c r="Q15"/>
      <c r="R15"/>
    </row>
    <row r="16" spans="1:19">
      <c r="A16" s="27"/>
      <c r="B16" s="28"/>
      <c r="C16" s="41">
        <v>1</v>
      </c>
      <c r="D16" s="42" t="s">
        <v>33</v>
      </c>
      <c r="E16" s="29">
        <v>50000</v>
      </c>
      <c r="F16" s="105">
        <f t="shared" si="0"/>
        <v>50000</v>
      </c>
      <c r="G16" s="106"/>
      <c r="H16" s="30">
        <v>0</v>
      </c>
      <c r="I16" s="44" t="s">
        <v>34</v>
      </c>
      <c r="J16" s="68"/>
      <c r="L16" s="52" t="s">
        <v>40</v>
      </c>
      <c r="M16" s="9" t="s">
        <v>39</v>
      </c>
      <c r="N16" s="58">
        <v>0.05</v>
      </c>
      <c r="O16" s="48" t="s">
        <v>41</v>
      </c>
      <c r="P16"/>
      <c r="Q16"/>
      <c r="R16"/>
      <c r="S16"/>
    </row>
    <row r="17" spans="1:18">
      <c r="A17" s="27"/>
      <c r="B17" s="28"/>
      <c r="C17" s="41"/>
      <c r="D17" s="42"/>
      <c r="E17" s="29"/>
      <c r="F17" s="105" t="str">
        <f t="shared" si="0"/>
        <v xml:space="preserve"> </v>
      </c>
      <c r="G17" s="106"/>
      <c r="H17" s="30"/>
      <c r="I17" s="44"/>
      <c r="J17" s="68"/>
      <c r="K17"/>
      <c r="L17" s="8"/>
      <c r="M17" s="40"/>
      <c r="N17"/>
      <c r="O17"/>
      <c r="P17"/>
      <c r="Q17"/>
      <c r="R17"/>
    </row>
    <row r="18" spans="1:18" ht="18.600000000000001" customHeight="1">
      <c r="A18" s="27"/>
      <c r="B18" s="28"/>
      <c r="C18" s="41"/>
      <c r="D18" s="42"/>
      <c r="E18" s="29"/>
      <c r="F18" s="105" t="str">
        <f t="shared" si="0"/>
        <v xml:space="preserve"> </v>
      </c>
      <c r="G18" s="106"/>
      <c r="H18" s="30"/>
      <c r="I18" s="44"/>
      <c r="J18" s="68"/>
      <c r="K18"/>
      <c r="L18" s="8"/>
      <c r="M18"/>
      <c r="N18"/>
      <c r="O18"/>
      <c r="P18"/>
      <c r="Q18"/>
      <c r="R18"/>
    </row>
    <row r="19" spans="1:18">
      <c r="A19" s="27"/>
      <c r="B19" s="28"/>
      <c r="C19" s="41"/>
      <c r="D19" s="42"/>
      <c r="E19" s="29"/>
      <c r="F19" s="105" t="str">
        <f t="shared" si="0"/>
        <v xml:space="preserve"> </v>
      </c>
      <c r="G19" s="106"/>
      <c r="H19" s="30"/>
      <c r="I19" s="44"/>
      <c r="J19" s="68"/>
      <c r="K19"/>
      <c r="L19" s="10" t="s">
        <v>12</v>
      </c>
      <c r="M19" s="14">
        <v>0.1</v>
      </c>
      <c r="N19" s="55"/>
      <c r="O19" s="56"/>
      <c r="P19" s="38" t="s">
        <v>28</v>
      </c>
      <c r="Q19" s="39">
        <v>5</v>
      </c>
      <c r="R19"/>
    </row>
    <row r="20" spans="1:18">
      <c r="A20" s="27"/>
      <c r="B20" s="28"/>
      <c r="C20" s="41"/>
      <c r="D20" s="42"/>
      <c r="E20" s="29"/>
      <c r="F20" s="105" t="str">
        <f t="shared" ref="F20:F22" si="1">IF(C20&gt;0,C20*E20," ")</f>
        <v xml:space="preserve"> </v>
      </c>
      <c r="G20" s="106"/>
      <c r="H20" s="30"/>
      <c r="I20" s="44"/>
      <c r="J20" s="68"/>
      <c r="K20"/>
      <c r="L20" s="8"/>
      <c r="M20" s="14">
        <v>0</v>
      </c>
      <c r="N20" s="57"/>
      <c r="O20" s="56"/>
      <c r="P20"/>
      <c r="Q20" s="39">
        <v>10</v>
      </c>
      <c r="R20"/>
    </row>
    <row r="21" spans="1:18">
      <c r="A21" s="27"/>
      <c r="B21" s="28"/>
      <c r="C21" s="41"/>
      <c r="D21" s="42"/>
      <c r="E21" s="29"/>
      <c r="F21" s="105" t="str">
        <f t="shared" si="1"/>
        <v xml:space="preserve"> </v>
      </c>
      <c r="G21" s="106"/>
      <c r="H21" s="30"/>
      <c r="I21" s="44"/>
      <c r="J21" s="68"/>
      <c r="K21"/>
      <c r="L21" s="8"/>
      <c r="M21"/>
      <c r="N21" s="57"/>
      <c r="O21" s="56"/>
      <c r="P21"/>
      <c r="Q21" s="39">
        <v>15</v>
      </c>
      <c r="R21"/>
    </row>
    <row r="22" spans="1:18">
      <c r="A22" s="27"/>
      <c r="B22" s="28"/>
      <c r="C22" s="41"/>
      <c r="D22" s="42"/>
      <c r="E22" s="29"/>
      <c r="F22" s="105" t="str">
        <f t="shared" si="1"/>
        <v xml:space="preserve"> </v>
      </c>
      <c r="G22" s="106"/>
      <c r="H22" s="30"/>
      <c r="I22" s="44"/>
      <c r="J22" s="68"/>
      <c r="K22"/>
      <c r="L22" s="8"/>
      <c r="M22"/>
      <c r="N22"/>
      <c r="O22"/>
      <c r="P22" s="11"/>
      <c r="Q22" s="39">
        <v>28</v>
      </c>
      <c r="R22"/>
    </row>
    <row r="23" spans="1:18">
      <c r="A23" s="27"/>
      <c r="B23" s="28"/>
      <c r="C23" s="41"/>
      <c r="D23" s="42"/>
      <c r="E23" s="29"/>
      <c r="F23" s="105" t="str">
        <f t="shared" si="0"/>
        <v xml:space="preserve"> </v>
      </c>
      <c r="G23" s="106"/>
      <c r="H23" s="30"/>
      <c r="I23" s="44"/>
      <c r="J23" s="68"/>
      <c r="K23"/>
      <c r="L23" s="8"/>
      <c r="M23"/>
      <c r="N23"/>
      <c r="O23"/>
      <c r="P23"/>
      <c r="Q23" s="39">
        <v>29</v>
      </c>
      <c r="R23"/>
    </row>
    <row r="24" spans="1:18" ht="18" customHeight="1">
      <c r="A24" s="27"/>
      <c r="B24" s="28"/>
      <c r="C24" s="41"/>
      <c r="D24" s="42"/>
      <c r="E24" s="29"/>
      <c r="F24" s="105" t="str">
        <f t="shared" si="0"/>
        <v xml:space="preserve"> </v>
      </c>
      <c r="G24" s="106"/>
      <c r="H24" s="30"/>
      <c r="I24" s="44"/>
      <c r="J24" s="68"/>
      <c r="K24"/>
      <c r="L24" s="8"/>
      <c r="M24"/>
      <c r="N24"/>
      <c r="O24"/>
      <c r="P24"/>
      <c r="Q24" s="39">
        <v>30</v>
      </c>
      <c r="R24"/>
    </row>
    <row r="25" spans="1:18" ht="18" customHeight="1">
      <c r="A25" s="27"/>
      <c r="B25" s="28"/>
      <c r="C25" s="41"/>
      <c r="D25" s="42"/>
      <c r="E25" s="29"/>
      <c r="F25" s="105" t="str">
        <f t="shared" si="0"/>
        <v xml:space="preserve"> </v>
      </c>
      <c r="G25" s="106"/>
      <c r="H25" s="30"/>
      <c r="I25" s="44"/>
      <c r="J25" s="68"/>
      <c r="K25"/>
      <c r="L25" s="8"/>
      <c r="M25"/>
      <c r="N25"/>
      <c r="O25"/>
      <c r="P25"/>
      <c r="Q25" s="39">
        <v>31</v>
      </c>
      <c r="R25"/>
    </row>
    <row r="26" spans="1:18" ht="18" customHeight="1">
      <c r="A26" s="27"/>
      <c r="B26" s="28"/>
      <c r="C26" s="41"/>
      <c r="D26" s="42"/>
      <c r="E26" s="29"/>
      <c r="F26" s="105" t="str">
        <f t="shared" si="0"/>
        <v xml:space="preserve"> </v>
      </c>
      <c r="G26" s="106"/>
      <c r="H26" s="30"/>
      <c r="I26" s="44"/>
      <c r="J26" s="68"/>
      <c r="K26"/>
      <c r="L26" s="8"/>
      <c r="M26"/>
      <c r="N26"/>
      <c r="O26"/>
      <c r="P26"/>
      <c r="Q26"/>
      <c r="R26"/>
    </row>
    <row r="27" spans="1:18" ht="18" customHeight="1">
      <c r="A27" s="27"/>
      <c r="B27" s="28"/>
      <c r="C27" s="41"/>
      <c r="D27" s="42"/>
      <c r="E27" s="29"/>
      <c r="F27" s="105" t="str">
        <f t="shared" si="0"/>
        <v xml:space="preserve"> </v>
      </c>
      <c r="G27" s="106"/>
      <c r="H27" s="30"/>
      <c r="I27" s="44"/>
      <c r="J27" s="68"/>
      <c r="K27"/>
      <c r="L27" s="8"/>
      <c r="M27"/>
      <c r="N27"/>
      <c r="O27"/>
      <c r="P27"/>
      <c r="Q27"/>
      <c r="R27"/>
    </row>
    <row r="28" spans="1:18" ht="18" customHeight="1">
      <c r="A28" s="27"/>
      <c r="B28" s="93" t="s">
        <v>29</v>
      </c>
      <c r="C28" s="54" t="str">
        <f>M16</f>
        <v>率</v>
      </c>
      <c r="D28" s="53">
        <f>N16</f>
        <v>0.05</v>
      </c>
      <c r="E28" s="37">
        <f>-ROUND((SUMIF(H15:H27,0,F15:G27)*納品伝票兼請求書②!N16),0)</f>
        <v>-2500</v>
      </c>
      <c r="F28" s="105">
        <f>IF(E28&lt;0,E28," ")</f>
        <v>-2500</v>
      </c>
      <c r="G28" s="106"/>
      <c r="H28" s="30">
        <v>0</v>
      </c>
      <c r="I28" s="44"/>
      <c r="J28" s="68"/>
      <c r="K28"/>
      <c r="L28" s="8"/>
      <c r="M28"/>
      <c r="N28"/>
      <c r="O28"/>
      <c r="P28"/>
      <c r="Q28"/>
      <c r="R28"/>
    </row>
    <row r="29" spans="1:18" ht="18" customHeight="1" thickBot="1">
      <c r="A29" s="27"/>
      <c r="B29" s="94"/>
      <c r="C29" s="54" t="str">
        <f>M16</f>
        <v>率</v>
      </c>
      <c r="D29" s="53">
        <f>N16</f>
        <v>0.05</v>
      </c>
      <c r="E29" s="37">
        <f>-ROUND((SUMIF(H15:H27,0.1,F15:G27)*納品伝票兼請求書②!N16),0)</f>
        <v>-125000</v>
      </c>
      <c r="F29" s="105">
        <f>IF(E29&lt;0,E29," ")</f>
        <v>-125000</v>
      </c>
      <c r="G29" s="106"/>
      <c r="H29" s="30">
        <v>0.1</v>
      </c>
      <c r="I29" s="45"/>
      <c r="J29" s="68"/>
      <c r="K29"/>
      <c r="L29" s="8"/>
      <c r="M29"/>
      <c r="N29"/>
      <c r="O29"/>
      <c r="P29"/>
      <c r="Q29"/>
      <c r="R29"/>
    </row>
    <row r="30" spans="1:18" ht="18" customHeight="1" thickBot="1">
      <c r="A30" s="97" t="s">
        <v>1</v>
      </c>
      <c r="B30" s="98"/>
      <c r="C30" s="98"/>
      <c r="D30" s="98"/>
      <c r="E30" s="99"/>
      <c r="F30" s="107">
        <f>SUMIF(H15:H29,0.1,F15:G29)</f>
        <v>2375000</v>
      </c>
      <c r="G30" s="108"/>
      <c r="H30" s="31"/>
      <c r="I30" s="32"/>
      <c r="J30" s="69"/>
      <c r="K30"/>
      <c r="L30" s="8"/>
      <c r="M30"/>
      <c r="N30"/>
      <c r="O30"/>
      <c r="P30"/>
      <c r="Q30"/>
      <c r="R30"/>
    </row>
    <row r="31" spans="1:18" ht="18" customHeight="1" thickBot="1">
      <c r="A31" s="100" t="s">
        <v>2</v>
      </c>
      <c r="B31" s="101"/>
      <c r="C31" s="101"/>
      <c r="D31" s="101"/>
      <c r="E31" s="102"/>
      <c r="F31" s="103">
        <f>INT(F30*10%)</f>
        <v>237500</v>
      </c>
      <c r="G31" s="104"/>
      <c r="H31" s="33"/>
      <c r="I31" s="34" t="s">
        <v>3</v>
      </c>
      <c r="J31" s="34"/>
      <c r="K31"/>
      <c r="L31" s="8"/>
      <c r="M31"/>
      <c r="N31"/>
      <c r="O31"/>
      <c r="P31"/>
      <c r="Q31"/>
      <c r="R31"/>
    </row>
    <row r="32" spans="1:18" ht="18" customHeight="1" thickBot="1">
      <c r="A32" s="100" t="s">
        <v>44</v>
      </c>
      <c r="B32" s="101"/>
      <c r="C32" s="101"/>
      <c r="D32" s="101"/>
      <c r="E32" s="102"/>
      <c r="F32" s="107">
        <f>SUMIF(H15:H29,0,F15:G29)</f>
        <v>47500</v>
      </c>
      <c r="G32" s="104"/>
      <c r="H32" s="33"/>
      <c r="I32" s="34"/>
      <c r="J32" s="34"/>
      <c r="K32"/>
      <c r="L32" s="8"/>
      <c r="M32"/>
      <c r="N32"/>
      <c r="O32"/>
      <c r="P32"/>
      <c r="Q32"/>
      <c r="R32"/>
    </row>
    <row r="33" spans="1:17" ht="18" customHeight="1" thickBot="1">
      <c r="A33" s="126" t="s">
        <v>4</v>
      </c>
      <c r="B33" s="127"/>
      <c r="C33" s="127"/>
      <c r="D33" s="127"/>
      <c r="E33" s="128"/>
      <c r="F33" s="103">
        <f>SUM(F30:G32)</f>
        <v>2660000</v>
      </c>
      <c r="G33" s="121"/>
      <c r="H33" s="35"/>
      <c r="I33" s="16"/>
      <c r="J33" s="16"/>
      <c r="Q33"/>
    </row>
    <row r="34" spans="1:17" ht="18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Q34"/>
    </row>
    <row r="35" spans="1:17" ht="18" customHeight="1">
      <c r="A35" s="125" t="s">
        <v>21</v>
      </c>
      <c r="B35" s="125"/>
      <c r="C35" s="125"/>
      <c r="D35" s="125"/>
      <c r="E35" s="125"/>
      <c r="F35" s="125"/>
      <c r="G35" s="36"/>
      <c r="H35" s="36"/>
      <c r="I35" s="36"/>
      <c r="J35" s="70"/>
      <c r="Q35"/>
    </row>
    <row r="36" spans="1:17" ht="18" customHeight="1">
      <c r="A36" s="123" t="str">
        <f>納品伝票兼請求書②!M14</f>
        <v>○○銀行　○○支店　普通預金　№0000000　口座名義人　ｶ)　○○○○○○</v>
      </c>
      <c r="B36" s="123"/>
      <c r="C36" s="123"/>
      <c r="D36" s="123"/>
      <c r="E36" s="123"/>
      <c r="F36" s="123"/>
      <c r="G36" s="123"/>
      <c r="H36" s="123"/>
      <c r="I36" s="123"/>
      <c r="J36" s="71"/>
    </row>
    <row r="37" spans="1:17" ht="18" customHeight="1">
      <c r="A37" s="124"/>
      <c r="B37" s="124"/>
      <c r="C37" s="122"/>
      <c r="D37" s="122"/>
      <c r="E37" s="122"/>
      <c r="F37" s="122"/>
      <c r="G37" s="122"/>
      <c r="H37" s="122"/>
      <c r="I37" s="122"/>
      <c r="J37" s="72"/>
    </row>
    <row r="38" spans="1:17" ht="18" customHeight="1">
      <c r="A38" s="122"/>
      <c r="B38" s="122"/>
      <c r="C38" s="122"/>
      <c r="D38" s="122"/>
      <c r="E38" s="122"/>
      <c r="F38" s="122"/>
      <c r="G38" s="122"/>
      <c r="H38" s="122"/>
      <c r="I38" s="122"/>
      <c r="J38" s="72"/>
    </row>
    <row r="39" spans="1:17" ht="18" customHeight="1">
      <c r="A39" s="16"/>
      <c r="B39" s="16"/>
      <c r="C39" s="34"/>
      <c r="D39" s="34"/>
      <c r="E39" s="16"/>
      <c r="F39" s="16"/>
      <c r="G39" s="16"/>
      <c r="H39" s="16"/>
      <c r="I39" s="16"/>
      <c r="J39" s="16"/>
    </row>
  </sheetData>
  <mergeCells count="40">
    <mergeCell ref="F27:G27"/>
    <mergeCell ref="F19:G19"/>
    <mergeCell ref="F23:G23"/>
    <mergeCell ref="F24:G24"/>
    <mergeCell ref="F25:G25"/>
    <mergeCell ref="F26:G26"/>
    <mergeCell ref="F32:G32"/>
    <mergeCell ref="F33:G33"/>
    <mergeCell ref="A38:I38"/>
    <mergeCell ref="A36:I36"/>
    <mergeCell ref="A37:I37"/>
    <mergeCell ref="A35:F35"/>
    <mergeCell ref="A32:E32"/>
    <mergeCell ref="A33:E33"/>
    <mergeCell ref="A1:I1"/>
    <mergeCell ref="A3:I3"/>
    <mergeCell ref="A6:C6"/>
    <mergeCell ref="A14:B14"/>
    <mergeCell ref="G11:I11"/>
    <mergeCell ref="E11:F11"/>
    <mergeCell ref="E9:F9"/>
    <mergeCell ref="A7:E7"/>
    <mergeCell ref="A8:E8"/>
    <mergeCell ref="G9:I9"/>
    <mergeCell ref="M8:O8"/>
    <mergeCell ref="B28:B29"/>
    <mergeCell ref="F14:G14"/>
    <mergeCell ref="A30:E30"/>
    <mergeCell ref="A31:E31"/>
    <mergeCell ref="F31:G31"/>
    <mergeCell ref="F28:G28"/>
    <mergeCell ref="F29:G29"/>
    <mergeCell ref="F30:G30"/>
    <mergeCell ref="F20:G20"/>
    <mergeCell ref="F21:G21"/>
    <mergeCell ref="F22:G22"/>
    <mergeCell ref="F15:G15"/>
    <mergeCell ref="F16:G16"/>
    <mergeCell ref="F17:G17"/>
    <mergeCell ref="F18:G18"/>
  </mergeCells>
  <phoneticPr fontId="3"/>
  <dataValidations count="4">
    <dataValidation imeMode="off" allowBlank="1" showInputMessage="1" showErrorMessage="1" sqref="H30 A32 C15:E29" xr:uid="{69393D4A-5C54-4F27-9663-2374028AE32D}"/>
    <dataValidation imeMode="hiragana" allowBlank="1" showInputMessage="1" showErrorMessage="1" sqref="A34:B34 E12:J12 D1:D3 A35:A38 B9:D12 B36:F38 F10 E10:E11 G35:J38 G8:G11 A15:A30 A5:A12 B5:G6 A1:C4 E1:J4 I15:J29 B16:B28 J5:J10 H5:I8 H10:I10" xr:uid="{457FF8D4-0D4C-4B10-8BFB-D13B24A20AF0}"/>
    <dataValidation type="list" allowBlank="1" showInputMessage="1" showErrorMessage="1" sqref="Q3" xr:uid="{A5120DBC-13DA-4B5D-AC75-FC91F09A9CCD}">
      <formula1>$Q$19:$Q$25</formula1>
    </dataValidation>
    <dataValidation type="list" imeMode="off" allowBlank="1" showInputMessage="1" showErrorMessage="1" sqref="H15:H27" xr:uid="{406E53E4-9C03-43CB-B683-907A232753F9}">
      <formula1>$M$19:$M$21</formula1>
    </dataValidation>
  </dataValidations>
  <pageMargins left="0.70866141732283472" right="0.70866141732283472" top="0.94488188976377963" bottom="0.74803149606299213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541625-E60A-41CC-B4B1-88B8F7AA3AFD}">
          <x14:formula1>
            <xm:f>工事ＣＤＤＢ!$A$2:$A$83</xm:f>
          </x14:formula1>
          <xm:sqref>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0C83-2730-4A32-A77E-52ECD6625C09}">
  <dimension ref="A1:B74"/>
  <sheetViews>
    <sheetView tabSelected="1" topLeftCell="A49" workbookViewId="0">
      <selection activeCell="H22" sqref="H22"/>
    </sheetView>
  </sheetViews>
  <sheetFormatPr defaultColWidth="8" defaultRowHeight="16.2"/>
  <cols>
    <col min="1" max="1" width="10" style="89" bestFit="1" customWidth="1"/>
    <col min="2" max="2" width="33.296875" style="89" customWidth="1"/>
    <col min="3" max="16384" width="8" style="82"/>
  </cols>
  <sheetData>
    <row r="1" spans="1:2">
      <c r="A1" s="86" t="s">
        <v>46</v>
      </c>
      <c r="B1" s="87" t="s">
        <v>47</v>
      </c>
    </row>
    <row r="2" spans="1:2">
      <c r="A2" s="83">
        <v>30353400</v>
      </c>
      <c r="B2" s="88" t="s">
        <v>56</v>
      </c>
    </row>
    <row r="3" spans="1:2">
      <c r="A3" s="84">
        <v>31994300</v>
      </c>
      <c r="B3" s="88" t="s">
        <v>48</v>
      </c>
    </row>
    <row r="4" spans="1:2">
      <c r="A4" s="84">
        <v>33146500</v>
      </c>
      <c r="B4" s="88" t="s">
        <v>62</v>
      </c>
    </row>
    <row r="5" spans="1:2">
      <c r="A5" s="83">
        <v>33159400</v>
      </c>
      <c r="B5" s="88" t="s">
        <v>49</v>
      </c>
    </row>
    <row r="6" spans="1:2">
      <c r="A6" s="83">
        <v>33198200</v>
      </c>
      <c r="B6" s="88" t="s">
        <v>63</v>
      </c>
    </row>
    <row r="7" spans="1:2">
      <c r="A7" s="83">
        <v>33328500</v>
      </c>
      <c r="B7" s="88" t="s">
        <v>119</v>
      </c>
    </row>
    <row r="8" spans="1:2">
      <c r="A8" s="84">
        <v>33357600</v>
      </c>
      <c r="B8" s="88" t="s">
        <v>55</v>
      </c>
    </row>
    <row r="9" spans="1:2">
      <c r="A9" s="83">
        <v>33450500</v>
      </c>
      <c r="B9" s="91" t="s">
        <v>64</v>
      </c>
    </row>
    <row r="10" spans="1:2">
      <c r="A10" s="84">
        <v>33473000</v>
      </c>
      <c r="B10" s="88" t="s">
        <v>65</v>
      </c>
    </row>
    <row r="11" spans="1:2">
      <c r="A11" s="84">
        <v>33487900</v>
      </c>
      <c r="B11" s="88" t="s">
        <v>66</v>
      </c>
    </row>
    <row r="12" spans="1:2">
      <c r="A12" s="84">
        <v>33566400</v>
      </c>
      <c r="B12" s="88" t="s">
        <v>50</v>
      </c>
    </row>
    <row r="13" spans="1:2">
      <c r="A13" s="84">
        <v>33617500</v>
      </c>
      <c r="B13" s="88" t="s">
        <v>67</v>
      </c>
    </row>
    <row r="14" spans="1:2">
      <c r="A14" s="83">
        <v>33651400</v>
      </c>
      <c r="B14" s="88" t="s">
        <v>57</v>
      </c>
    </row>
    <row r="15" spans="1:2">
      <c r="A15" s="83">
        <v>33661800</v>
      </c>
      <c r="B15" s="88" t="s">
        <v>120</v>
      </c>
    </row>
    <row r="16" spans="1:2">
      <c r="A16" s="83">
        <v>33665200</v>
      </c>
      <c r="B16" s="88" t="s">
        <v>90</v>
      </c>
    </row>
    <row r="17" spans="1:2">
      <c r="A17" s="83">
        <v>33673800</v>
      </c>
      <c r="B17" s="88" t="s">
        <v>58</v>
      </c>
    </row>
    <row r="18" spans="1:2">
      <c r="A18" s="83">
        <v>33684200</v>
      </c>
      <c r="B18" s="88" t="s">
        <v>91</v>
      </c>
    </row>
    <row r="19" spans="1:2">
      <c r="A19" s="83">
        <v>33687200</v>
      </c>
      <c r="B19" s="88" t="s">
        <v>68</v>
      </c>
    </row>
    <row r="20" spans="1:2">
      <c r="A20" s="83">
        <v>33693700</v>
      </c>
      <c r="B20" s="88" t="s">
        <v>69</v>
      </c>
    </row>
    <row r="21" spans="1:2">
      <c r="A21" s="84">
        <v>33726100</v>
      </c>
      <c r="B21" s="88" t="s">
        <v>70</v>
      </c>
    </row>
    <row r="22" spans="1:2">
      <c r="A22" s="83">
        <v>33777200</v>
      </c>
      <c r="B22" s="88" t="s">
        <v>71</v>
      </c>
    </row>
    <row r="23" spans="1:2">
      <c r="A23" s="84">
        <v>33778800</v>
      </c>
      <c r="B23" s="88" t="s">
        <v>59</v>
      </c>
    </row>
    <row r="24" spans="1:2">
      <c r="A24" s="83">
        <v>33785600</v>
      </c>
      <c r="B24" s="88" t="s">
        <v>72</v>
      </c>
    </row>
    <row r="25" spans="1:2">
      <c r="A25" s="84">
        <v>33787900</v>
      </c>
      <c r="B25" s="88" t="s">
        <v>73</v>
      </c>
    </row>
    <row r="26" spans="1:2">
      <c r="A26" s="83">
        <v>33793400</v>
      </c>
      <c r="B26" s="88" t="s">
        <v>51</v>
      </c>
    </row>
    <row r="27" spans="1:2">
      <c r="A27" s="83">
        <v>33798200</v>
      </c>
      <c r="B27" s="88" t="s">
        <v>52</v>
      </c>
    </row>
    <row r="28" spans="1:2">
      <c r="A28" s="83">
        <v>33798800</v>
      </c>
      <c r="B28" s="88" t="s">
        <v>60</v>
      </c>
    </row>
    <row r="29" spans="1:2">
      <c r="A29" s="83">
        <v>33803800</v>
      </c>
      <c r="B29" s="88" t="s">
        <v>74</v>
      </c>
    </row>
    <row r="30" spans="1:2">
      <c r="A30" s="83">
        <v>33804800</v>
      </c>
      <c r="B30" s="88" t="s">
        <v>75</v>
      </c>
    </row>
    <row r="31" spans="1:2">
      <c r="A31" s="83">
        <v>33828700</v>
      </c>
      <c r="B31" s="88" t="s">
        <v>61</v>
      </c>
    </row>
    <row r="32" spans="1:2">
      <c r="A32" s="83">
        <v>33833700</v>
      </c>
      <c r="B32" s="88" t="s">
        <v>76</v>
      </c>
    </row>
    <row r="33" spans="1:2">
      <c r="A33" s="83">
        <v>33840300</v>
      </c>
      <c r="B33" s="88" t="s">
        <v>77</v>
      </c>
    </row>
    <row r="34" spans="1:2">
      <c r="A34" s="84">
        <v>33856400</v>
      </c>
      <c r="B34" s="88" t="s">
        <v>78</v>
      </c>
    </row>
    <row r="35" spans="1:2">
      <c r="A35" s="84">
        <v>33886000</v>
      </c>
      <c r="B35" s="88" t="s">
        <v>53</v>
      </c>
    </row>
    <row r="36" spans="1:2">
      <c r="A36" s="84">
        <v>33898200</v>
      </c>
      <c r="B36" s="88" t="s">
        <v>79</v>
      </c>
    </row>
    <row r="37" spans="1:2">
      <c r="A37" s="84">
        <v>33906000</v>
      </c>
      <c r="B37" s="88" t="s">
        <v>54</v>
      </c>
    </row>
    <row r="38" spans="1:2">
      <c r="A38" s="84">
        <v>33908000</v>
      </c>
      <c r="B38" s="88" t="s">
        <v>80</v>
      </c>
    </row>
    <row r="39" spans="1:2">
      <c r="A39" s="83">
        <v>33908300</v>
      </c>
      <c r="B39" s="88" t="s">
        <v>81</v>
      </c>
    </row>
    <row r="40" spans="1:2">
      <c r="A40" s="84">
        <v>33915700</v>
      </c>
      <c r="B40" s="88" t="s">
        <v>82</v>
      </c>
    </row>
    <row r="41" spans="1:2">
      <c r="A41" s="83">
        <v>33917500</v>
      </c>
      <c r="B41" s="88" t="s">
        <v>83</v>
      </c>
    </row>
    <row r="42" spans="1:2">
      <c r="A42" s="83">
        <v>33922900</v>
      </c>
      <c r="B42" s="88" t="s">
        <v>92</v>
      </c>
    </row>
    <row r="43" spans="1:2">
      <c r="A43" s="83">
        <v>33943200</v>
      </c>
      <c r="B43" s="88" t="s">
        <v>93</v>
      </c>
    </row>
    <row r="44" spans="1:2">
      <c r="A44" s="83">
        <v>33985900</v>
      </c>
      <c r="B44" s="88" t="s">
        <v>94</v>
      </c>
    </row>
    <row r="45" spans="1:2">
      <c r="A45" s="83">
        <v>33993500</v>
      </c>
      <c r="B45" s="88" t="s">
        <v>84</v>
      </c>
    </row>
    <row r="46" spans="1:2">
      <c r="A46" s="83">
        <v>33994500</v>
      </c>
      <c r="B46" s="88" t="s">
        <v>95</v>
      </c>
    </row>
    <row r="47" spans="1:2">
      <c r="A47" s="83">
        <v>34007800</v>
      </c>
      <c r="B47" s="88" t="s">
        <v>96</v>
      </c>
    </row>
    <row r="48" spans="1:2">
      <c r="A48" s="84">
        <v>34009800</v>
      </c>
      <c r="B48" s="88" t="s">
        <v>85</v>
      </c>
    </row>
    <row r="49" spans="1:2">
      <c r="A49" s="83">
        <v>34021900</v>
      </c>
      <c r="B49" s="88" t="s">
        <v>86</v>
      </c>
    </row>
    <row r="50" spans="1:2">
      <c r="A50" s="83">
        <v>34022200</v>
      </c>
      <c r="B50" s="88" t="s">
        <v>97</v>
      </c>
    </row>
    <row r="51" spans="1:2">
      <c r="A51" s="83">
        <v>34050300</v>
      </c>
      <c r="B51" s="88" t="s">
        <v>98</v>
      </c>
    </row>
    <row r="52" spans="1:2">
      <c r="A52" s="83">
        <v>34073900</v>
      </c>
      <c r="B52" s="88" t="s">
        <v>87</v>
      </c>
    </row>
    <row r="53" spans="1:2">
      <c r="A53" s="83">
        <v>34075700</v>
      </c>
      <c r="B53" s="88" t="s">
        <v>99</v>
      </c>
    </row>
    <row r="54" spans="1:2">
      <c r="A54" s="83">
        <v>34089500</v>
      </c>
      <c r="B54" s="88" t="s">
        <v>100</v>
      </c>
    </row>
    <row r="55" spans="1:2">
      <c r="A55" s="83">
        <v>34089800</v>
      </c>
      <c r="B55" s="88" t="s">
        <v>101</v>
      </c>
    </row>
    <row r="56" spans="1:2">
      <c r="A56" s="83">
        <v>34091800</v>
      </c>
      <c r="B56" s="88" t="s">
        <v>102</v>
      </c>
    </row>
    <row r="57" spans="1:2">
      <c r="A57" s="83">
        <v>34096000</v>
      </c>
      <c r="B57" s="88" t="s">
        <v>103</v>
      </c>
    </row>
    <row r="58" spans="1:2">
      <c r="A58" s="83">
        <v>34097700</v>
      </c>
      <c r="B58" s="88" t="s">
        <v>104</v>
      </c>
    </row>
    <row r="59" spans="1:2">
      <c r="A59" s="83">
        <v>34108100</v>
      </c>
      <c r="B59" s="88" t="s">
        <v>105</v>
      </c>
    </row>
    <row r="60" spans="1:2">
      <c r="A60" s="83">
        <v>34108200</v>
      </c>
      <c r="B60" s="88" t="s">
        <v>106</v>
      </c>
    </row>
    <row r="61" spans="1:2">
      <c r="A61" s="83">
        <v>34125700</v>
      </c>
      <c r="B61" s="88" t="s">
        <v>107</v>
      </c>
    </row>
    <row r="62" spans="1:2">
      <c r="A62" s="83">
        <v>34132500</v>
      </c>
      <c r="B62" s="88" t="s">
        <v>88</v>
      </c>
    </row>
    <row r="63" spans="1:2">
      <c r="A63" s="83">
        <v>34167400</v>
      </c>
      <c r="B63" s="88" t="s">
        <v>108</v>
      </c>
    </row>
    <row r="64" spans="1:2">
      <c r="A64" s="83">
        <v>34178200</v>
      </c>
      <c r="B64" s="88" t="s">
        <v>109</v>
      </c>
    </row>
    <row r="65" spans="1:2">
      <c r="A65" s="83">
        <v>34189300</v>
      </c>
      <c r="B65" s="88" t="s">
        <v>89</v>
      </c>
    </row>
    <row r="66" spans="1:2">
      <c r="A66" s="83">
        <v>34192200</v>
      </c>
      <c r="B66" s="88" t="s">
        <v>110</v>
      </c>
    </row>
    <row r="67" spans="1:2">
      <c r="A67" s="83">
        <v>34201200</v>
      </c>
      <c r="B67" s="88" t="s">
        <v>111</v>
      </c>
    </row>
    <row r="68" spans="1:2">
      <c r="A68" s="83">
        <v>34240400</v>
      </c>
      <c r="B68" s="88" t="s">
        <v>112</v>
      </c>
    </row>
    <row r="69" spans="1:2">
      <c r="A69" s="83">
        <v>34257200</v>
      </c>
      <c r="B69" s="88" t="s">
        <v>113</v>
      </c>
    </row>
    <row r="70" spans="1:2">
      <c r="A70" s="83">
        <v>34282100</v>
      </c>
      <c r="B70" s="88" t="s">
        <v>114</v>
      </c>
    </row>
    <row r="71" spans="1:2">
      <c r="A71" s="83">
        <v>34284500</v>
      </c>
      <c r="B71" s="88" t="s">
        <v>115</v>
      </c>
    </row>
    <row r="72" spans="1:2">
      <c r="A72" s="83">
        <v>34312400</v>
      </c>
      <c r="B72" s="88" t="s">
        <v>116</v>
      </c>
    </row>
    <row r="73" spans="1:2">
      <c r="A73" s="83">
        <v>34442000</v>
      </c>
      <c r="B73" s="88" t="s">
        <v>117</v>
      </c>
    </row>
    <row r="74" spans="1:2">
      <c r="A74" s="84">
        <v>733833900</v>
      </c>
      <c r="B74" s="88" t="s">
        <v>118</v>
      </c>
    </row>
  </sheetData>
  <sortState xmlns:xlrd2="http://schemas.microsoft.com/office/spreadsheetml/2017/richdata2" ref="A2:B74">
    <sortCondition ref="A2:A74"/>
  </sortState>
  <phoneticPr fontId="3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ba54a84-4c6e-4ea2-9a57-66d248275cdd}" enabled="0" method="" siteId="{5ba54a84-4c6e-4ea2-9a57-66d248275c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納品伝票兼請求書②</vt:lpstr>
      <vt:lpstr>工事ＣＤＤＢ</vt:lpstr>
      <vt:lpstr>納品伝票兼請求書②!Print_Area</vt:lpstr>
      <vt:lpstr>現場名</vt:lpstr>
      <vt:lpstr>工事CD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久家 康広</dc:creator>
  <cp:lastModifiedBy>久家 康広</cp:lastModifiedBy>
  <cp:lastPrinted>2023-06-12T05:06:24Z</cp:lastPrinted>
  <dcterms:created xsi:type="dcterms:W3CDTF">2023-05-29T06:59:57Z</dcterms:created>
  <dcterms:modified xsi:type="dcterms:W3CDTF">2025-07-10T00:40:14Z</dcterms:modified>
</cp:coreProperties>
</file>